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35205" yWindow="1624" windowWidth="14435" windowHeight="11704" activeTab="1"/>
  </bookViews>
  <sheets>
    <sheet name="Formularz Oferty" sheetId="2" r:id="rId1"/>
    <sheet name="Formularz zmieniony" sheetId="6" r:id="rId2"/>
  </sheets>
  <definedNames>
    <definedName name="_xlnm._FilterDatabase" localSheetId="1" hidden="1">'Formularz zmieniony'!$B$8:$Q$69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8" i="6" l="1"/>
  <c r="K67" i="6"/>
  <c r="O22" i="6"/>
  <c r="P22" i="6"/>
  <c r="Q22" i="6"/>
  <c r="M22" i="6"/>
  <c r="N22" i="6"/>
  <c r="O26" i="6"/>
  <c r="P26" i="6"/>
  <c r="Q26" i="6"/>
  <c r="M26" i="6"/>
  <c r="N26" i="6"/>
  <c r="K59" i="6"/>
  <c r="K64" i="6"/>
  <c r="K63" i="6"/>
  <c r="K62" i="6"/>
  <c r="K61" i="6"/>
  <c r="K60" i="6"/>
  <c r="K58" i="6"/>
  <c r="K57" i="6"/>
  <c r="K56" i="6"/>
  <c r="K55" i="6"/>
  <c r="Y2" i="6"/>
  <c r="O69" i="6"/>
  <c r="P69" i="6"/>
  <c r="Q69" i="6"/>
  <c r="M69" i="6"/>
  <c r="N69" i="6"/>
  <c r="O68" i="6"/>
  <c r="P68" i="6"/>
  <c r="M68" i="6"/>
  <c r="N68" i="6"/>
  <c r="O67" i="6"/>
  <c r="M67" i="6"/>
  <c r="N67" i="6"/>
  <c r="O64" i="6"/>
  <c r="M64" i="6"/>
  <c r="N64" i="6"/>
  <c r="O63" i="6"/>
  <c r="P63" i="6"/>
  <c r="M63" i="6"/>
  <c r="N63" i="6"/>
  <c r="O62" i="6"/>
  <c r="P62" i="6"/>
  <c r="M62" i="6"/>
  <c r="N62" i="6"/>
  <c r="O61" i="6"/>
  <c r="P61" i="6"/>
  <c r="M61" i="6"/>
  <c r="N61" i="6"/>
  <c r="O60" i="6"/>
  <c r="P60" i="6"/>
  <c r="M60" i="6"/>
  <c r="N60" i="6"/>
  <c r="O59" i="6"/>
  <c r="P59" i="6"/>
  <c r="Q59" i="6"/>
  <c r="M59" i="6"/>
  <c r="N59" i="6"/>
  <c r="O58" i="6"/>
  <c r="P58" i="6"/>
  <c r="M58" i="6"/>
  <c r="N58" i="6"/>
  <c r="O15" i="6"/>
  <c r="P15" i="6"/>
  <c r="Q15" i="6"/>
  <c r="M15" i="6"/>
  <c r="N15" i="6"/>
  <c r="O46" i="6"/>
  <c r="P46" i="6"/>
  <c r="Q46" i="6"/>
  <c r="M46" i="6"/>
  <c r="N46" i="6"/>
  <c r="O37" i="6"/>
  <c r="P37" i="6"/>
  <c r="Q37" i="6"/>
  <c r="M37" i="6"/>
  <c r="N37" i="6"/>
  <c r="O21" i="6"/>
  <c r="P21" i="6"/>
  <c r="Q21" i="6"/>
  <c r="M21" i="6"/>
  <c r="N21" i="6"/>
  <c r="O45" i="6"/>
  <c r="P45" i="6"/>
  <c r="Q45" i="6"/>
  <c r="M45" i="6"/>
  <c r="N45" i="6"/>
  <c r="O36" i="6"/>
  <c r="P36" i="6"/>
  <c r="Q36" i="6"/>
  <c r="M36" i="6"/>
  <c r="N36" i="6"/>
  <c r="O44" i="6"/>
  <c r="P44" i="6"/>
  <c r="Q44" i="6"/>
  <c r="M44" i="6"/>
  <c r="N44" i="6"/>
  <c r="O35" i="6"/>
  <c r="P35" i="6"/>
  <c r="Q35" i="6"/>
  <c r="M35" i="6"/>
  <c r="N35" i="6"/>
  <c r="O32" i="6"/>
  <c r="P32" i="6"/>
  <c r="Q32" i="6"/>
  <c r="M32" i="6"/>
  <c r="N32" i="6"/>
  <c r="O29" i="6"/>
  <c r="P29" i="6"/>
  <c r="Q29" i="6"/>
  <c r="M29" i="6"/>
  <c r="N29" i="6"/>
  <c r="O57" i="6"/>
  <c r="P57" i="6"/>
  <c r="O56" i="6"/>
  <c r="P56" i="6"/>
  <c r="O55" i="6"/>
  <c r="P55" i="6"/>
  <c r="O51" i="6"/>
  <c r="P51" i="6"/>
  <c r="Q51" i="6"/>
  <c r="O42" i="6"/>
  <c r="P42" i="6"/>
  <c r="O27" i="6"/>
  <c r="P27" i="6"/>
  <c r="Q27" i="6"/>
  <c r="O50" i="6"/>
  <c r="P50" i="6"/>
  <c r="Q50" i="6"/>
  <c r="O41" i="6"/>
  <c r="P41" i="6"/>
  <c r="Q41" i="6"/>
  <c r="O25" i="6"/>
  <c r="P25" i="6"/>
  <c r="Q25" i="6"/>
  <c r="O49" i="6"/>
  <c r="P49" i="6"/>
  <c r="Q49" i="6"/>
  <c r="O40" i="6"/>
  <c r="P40" i="6"/>
  <c r="Q40" i="6"/>
  <c r="O48" i="6"/>
  <c r="P48" i="6"/>
  <c r="Q48" i="6"/>
  <c r="O39" i="6"/>
  <c r="P39" i="6"/>
  <c r="Q39" i="6"/>
  <c r="O33" i="6"/>
  <c r="P33" i="6"/>
  <c r="Q33" i="6"/>
  <c r="O30" i="6"/>
  <c r="P30" i="6"/>
  <c r="Q30" i="6"/>
  <c r="O24" i="6"/>
  <c r="P24" i="6"/>
  <c r="Q24" i="6"/>
  <c r="O47" i="6"/>
  <c r="P47" i="6"/>
  <c r="Q47" i="6"/>
  <c r="O38" i="6"/>
  <c r="P38" i="6"/>
  <c r="Q38" i="6"/>
  <c r="O23" i="6"/>
  <c r="P23" i="6"/>
  <c r="Q23" i="6"/>
  <c r="O20" i="6"/>
  <c r="P20" i="6"/>
  <c r="Q20" i="6"/>
  <c r="O16" i="6"/>
  <c r="P16" i="6"/>
  <c r="Q16" i="6"/>
  <c r="O14" i="6"/>
  <c r="P14" i="6"/>
  <c r="Q14" i="6"/>
  <c r="O13" i="6"/>
  <c r="P13" i="6"/>
  <c r="Q13" i="6"/>
  <c r="O12" i="6"/>
  <c r="P12" i="6"/>
  <c r="Q12" i="6"/>
  <c r="O11" i="6"/>
  <c r="P11" i="6"/>
  <c r="Q11" i="6"/>
  <c r="M57" i="6"/>
  <c r="N57" i="6"/>
  <c r="M56" i="6"/>
  <c r="N56" i="6"/>
  <c r="M55" i="6"/>
  <c r="N55" i="6"/>
  <c r="M51" i="6"/>
  <c r="N51" i="6"/>
  <c r="M42" i="6"/>
  <c r="N42" i="6"/>
  <c r="M27" i="6"/>
  <c r="N27" i="6"/>
  <c r="M50" i="6"/>
  <c r="N50" i="6"/>
  <c r="M41" i="6"/>
  <c r="N41" i="6"/>
  <c r="M25" i="6"/>
  <c r="N25" i="6"/>
  <c r="M49" i="6"/>
  <c r="N49" i="6"/>
  <c r="M40" i="6"/>
  <c r="N40" i="6"/>
  <c r="M48" i="6"/>
  <c r="N48" i="6"/>
  <c r="M39" i="6"/>
  <c r="N39" i="6"/>
  <c r="M33" i="6"/>
  <c r="N33" i="6"/>
  <c r="M30" i="6"/>
  <c r="N30" i="6"/>
  <c r="M24" i="6"/>
  <c r="N24" i="6"/>
  <c r="M47" i="6"/>
  <c r="N47" i="6"/>
  <c r="M38" i="6"/>
  <c r="N38" i="6"/>
  <c r="M23" i="6"/>
  <c r="N23" i="6"/>
  <c r="M20" i="6"/>
  <c r="N20" i="6"/>
  <c r="M16" i="6"/>
  <c r="N16" i="6"/>
  <c r="M14" i="6"/>
  <c r="N14" i="6"/>
  <c r="M13" i="6"/>
  <c r="N13" i="6"/>
  <c r="M12" i="6"/>
  <c r="N12" i="6"/>
  <c r="M11" i="6"/>
  <c r="N11" i="6"/>
  <c r="P64" i="6"/>
  <c r="Q64" i="6"/>
  <c r="Q61" i="6"/>
  <c r="Q60" i="6"/>
  <c r="Q62" i="6"/>
  <c r="Q57" i="6"/>
  <c r="Q56" i="6"/>
  <c r="Q68" i="6"/>
  <c r="P67" i="6"/>
  <c r="Q67" i="6"/>
  <c r="Q63" i="6"/>
  <c r="Q58" i="6"/>
  <c r="Q55" i="6"/>
</calcChain>
</file>

<file path=xl/sharedStrings.xml><?xml version="1.0" encoding="utf-8"?>
<sst xmlns="http://schemas.openxmlformats.org/spreadsheetml/2006/main" count="459" uniqueCount="176">
  <si>
    <t>L.p.</t>
  </si>
  <si>
    <t>Rodzaj Opłaty</t>
  </si>
  <si>
    <t>Proponowana cena [zł netto]</t>
  </si>
  <si>
    <t>Uwagi</t>
  </si>
  <si>
    <t>Opłata naliczana po przekroczeniu limitu dostępnego dla całego wolumenu Łączy</t>
  </si>
  <si>
    <t>Szacowany potencjał [szt]</t>
  </si>
  <si>
    <t xml:space="preserve">Uruchomienie łącza zapewniającego transmisję danych w technice CDMA </t>
  </si>
  <si>
    <t>Usługa Utrzymania Łącza 2G/3G z SLA (opłata miesięczna)</t>
  </si>
  <si>
    <t>Usługa Utrzymania Łącza 2G/3G z SLA (opłata miesięczna) z pakietem CSD</t>
  </si>
  <si>
    <t>Usługa Utrzymania Łącza 2G/3G z SLA (opłata miesięczna) z pakietem wiadomości</t>
  </si>
  <si>
    <t xml:space="preserve">Usługa Utrzymania Łącza 2G/3G z SLA (opłata miesięczna) z pakietem CSD i pakietem wiadomości </t>
  </si>
  <si>
    <t>Usługa Utrzymania Łącza CDMA z SLA (opłata miesięczna)</t>
  </si>
  <si>
    <t>Usługa Utrzymania Łącza LTE z SLA (opłata miesięczna)</t>
  </si>
  <si>
    <t>Usługa Utrzymania Łącza hybrydowego 2G/3G+CDMA z SLA (opłata miesięczna)</t>
  </si>
  <si>
    <t>Usługa Utrzymania Łącza hybrydowego 2G/3G+CDMA z SLA z pakietem CSD (opłata miesięczna)</t>
  </si>
  <si>
    <t>Usługa Utrzymania Łącza hybrydowego 2G/3G+CDMA z SLA z pakietem wiadomości (opłata miesięczna)</t>
  </si>
  <si>
    <t>Usługa Utrzymania Łącza hybrydowego 2G/3G+CDMA z SLA z pakietem CSD i wiadomości (opłata miesięczna)</t>
  </si>
  <si>
    <t>Usługa Utrzymania Łącza hybrydowego 2G/3G+LTE z SLA (opłata miesięczna)</t>
  </si>
  <si>
    <t>Usługa Utrzymania Łącza hybrydowego 2G/3G+LTE z SLA z pakietem CSD (opłata miesięczna)</t>
  </si>
  <si>
    <t>Usługa Utrzymania Łącza hybrydowego 2G/3G+LTE z SLA z pakietem wiadomości (opłata miesięczna)</t>
  </si>
  <si>
    <t>Usługa Utrzymania Łącza hybrydowego 2G/3G+LTE z SLA z pakietem CSD i pakietem wiadomości (opłata miesięczna)</t>
  </si>
  <si>
    <t>Usługa aktywacji Łącza 2G/3G z SLA/bez SLA(opłata jednorazowa)</t>
  </si>
  <si>
    <t>Usługa aktywacji Łącza CDMA z SLA/bez SLA(opłata jednorazowa)</t>
  </si>
  <si>
    <t>Usługa aktywacji Łącza LTE z SLA/bez SLA (opłata jednorazowa)</t>
  </si>
  <si>
    <t>Usługa aktywacji Łącza hybrydowego 2G/3G+CDMA z SLA/bez SLA (opłata jednorazowa)</t>
  </si>
  <si>
    <t>Usługa aktywacji Łącza hybrydowego 2G/3G+LTE z SLA/bez SLA (opłata jednorazowa)</t>
  </si>
  <si>
    <t>Uruchomienie łącza zapewniającego transmisję danych w technice 2G/3G  z uruchomioną usługą CLIP, w wersji z pakietem CSD, lub/i z pakietem SMS/USSD, lub w wersji bez dodatkowych pakietów</t>
  </si>
  <si>
    <t>Uruchomienie łącza zapewniającego transmisję danych w technice LTE  z uruchomioną usługą CLIP</t>
  </si>
  <si>
    <t>Uruchomienie łącza zapewniającego transmisję danych w technice 2G/3G i CDMA  z uruchomioną usługą CLIP w wersji z pakietem CSD, lub/i z pakietem SMS/USSD, lub w wersji bez dodatkowych pakietów</t>
  </si>
  <si>
    <t>Uruchomienie łącza zapewniającego transmisję danych w technice 2G/3G i LTE  z uruchomioną usługą CLIP w wersji z pakietem CSD, lub/i z pakietem SMS/USSD, lub w wersji bez dodatkowych pakietów</t>
  </si>
  <si>
    <t>Usługa Utrzymania Łącza 2G/3G bez SLA (opłata miesięczna)</t>
  </si>
  <si>
    <t>Usługa Utrzymania Łącza 2G/3G bez SLA (opłata miesięczna) z pakietem CSD</t>
  </si>
  <si>
    <t>Usługa Utrzymania Łącza 2G/3G bez SLA (opłata miesięczna) z pakietem wiadomości</t>
  </si>
  <si>
    <t xml:space="preserve">Usługa Utrzymania Łącza 2G/3G bez SLA (opłata miesięczna) z pakietem CSD i pakietem wiadomości </t>
  </si>
  <si>
    <t>Usługa Utrzymania Łącza CDMA bez SLA (opłata miesięczna)</t>
  </si>
  <si>
    <t>Usługa Utrzymania Łącza LTE bez SLA (opłata miesięczna)</t>
  </si>
  <si>
    <t>Usługa Utrzymania Łącza hybrydowego 2G/3G+CDMA bez SLA (opłata miesięczna)</t>
  </si>
  <si>
    <t>Usługa Utrzymania Łącza hybrydowego 2G/3G+CDMA bez SLA z pakietem CSD (opłata miesięczna)</t>
  </si>
  <si>
    <t>Usługa Utrzymania Łącza hybrydowego 2G/3G+CDMA bez SLA z pakietem wiadomości (opłata miesięczna)</t>
  </si>
  <si>
    <t>Usługa Utrzymania Łącza hybrydowego 2G/3G+CDMA bez SLA z pakietem CSD i wiadomości (opłata miesięczna)</t>
  </si>
  <si>
    <t>Usługa Utrzymania Łącza hybrydowego 2G/3G+LTE bez SLA (opłata miesięczna)</t>
  </si>
  <si>
    <t>Usługa Utrzymania Łącza hybrydowego 2G/3G+LTE bez SLA z pakietem CSD (opłata miesięczna)</t>
  </si>
  <si>
    <t>Usługa Utrzymania Łącza hybrydowego 2G/3G+LTE bez SLA z pakietem wiadomości (opłata miesięczna)</t>
  </si>
  <si>
    <t>Usługa Utrzymania Łącza hybrydowego 2G/3G+LTE bez SLA z pakietem CSD i pakietem wiadomości (opłata miesięczna)</t>
  </si>
  <si>
    <t>Stawka za 1 wiadomość SMS/USSD w ramach sieci własnej Operatora oraz do pozostałych Operatorów krajowych (w tym stacjonarnych)</t>
  </si>
  <si>
    <t>Stawka za przesłanie danych w technice 2G/3G z SLA za każde 100 MB</t>
  </si>
  <si>
    <t>Stawka za przesłanie danych w technice 2G/3G bez SLA za każde 100 MB</t>
  </si>
  <si>
    <t>Opłata naliczana po przekroczeniu limitu dostępnego dla całego wolumenu Łączy, ale nie więcej niż 24-krotność limitu</t>
  </si>
  <si>
    <t>Stawka za przesłanie danych w technice CDMA bez SLA za każde 100 MB</t>
  </si>
  <si>
    <t>Stawka za przesłanie danych w technice CDMA z SLA za każde 100 MB</t>
  </si>
  <si>
    <t>Stawka za przesłanie danych w technice LTE z SLA za każde 1 GB</t>
  </si>
  <si>
    <t>Stawka za przesłanie danych w technice LTE bez SLA za każde 1 GB</t>
  </si>
  <si>
    <t>Stawka za przesłanie danych w technice 2G/3G+CDMA z SLA za każde 1 GB</t>
  </si>
  <si>
    <t>Stawka za przesłanie danych w technice 2G/3G+CDMA bez SLA za każde 1 GB</t>
  </si>
  <si>
    <t>Stawka za przesłanie danych w technice 2G/3G+LTE z SLA za każde 1 GB</t>
  </si>
  <si>
    <t>Stawka za przesłanie danych w technice 2G/3G+LTE bez SLA za każde 1 GB</t>
  </si>
  <si>
    <t>Stawka za 1 godzinę usługi Konsultacji</t>
  </si>
  <si>
    <t>Dodatkowa opłata za wzmocniony SIM* zwiększająca opłatę aktywacyjną opisaną w punktach 1-5</t>
  </si>
  <si>
    <r>
      <rPr>
        <sz val="11"/>
        <color theme="1"/>
        <rFont val="Calibri"/>
        <family val="2"/>
        <charset val="238"/>
      </rPr>
      <t>RA / RC:  ≥</t>
    </r>
    <r>
      <rPr>
        <sz val="11"/>
        <color theme="1"/>
        <rFont val="Arial Narrow"/>
        <family val="2"/>
        <charset val="238"/>
      </rPr>
      <t>10 lat</t>
    </r>
  </si>
  <si>
    <t>TB: -40°C; +105°C</t>
  </si>
  <si>
    <t>HA</t>
  </si>
  <si>
    <t>VA</t>
  </si>
  <si>
    <t>CA</t>
  </si>
  <si>
    <t>UB &gt; 500 000</t>
  </si>
  <si>
    <t>OPIS PARAMETRU</t>
  </si>
  <si>
    <t>WARTOŚĆ</t>
  </si>
  <si>
    <t>*przez "wzmocniony SIM" rozumiemy SIM o parametrach:</t>
  </si>
  <si>
    <t xml:space="preserve">zakres temperaturowy pracy </t>
  </si>
  <si>
    <t>podwyższona wytrzymałość na wilgoć</t>
  </si>
  <si>
    <t>podwyższona wytrzymałość na wibracje</t>
  </si>
  <si>
    <t>podwyższona wytrzymałość na korozję</t>
  </si>
  <si>
    <t xml:space="preserve">ilość cykli zapisów/odczytów do pamięci </t>
  </si>
  <si>
    <t xml:space="preserve">okres użyteczności przy niezmienionych parametrach - "data retention time" </t>
  </si>
  <si>
    <t>Lp.</t>
  </si>
  <si>
    <t>2G/3G</t>
  </si>
  <si>
    <t>PTD z SLA*</t>
  </si>
  <si>
    <t>CLIP</t>
  </si>
  <si>
    <t>CDMA</t>
  </si>
  <si>
    <t>LTE</t>
  </si>
  <si>
    <t>2G/3G+CDMA</t>
  </si>
  <si>
    <t>2G/3G+LTE</t>
  </si>
  <si>
    <t>SMS</t>
  </si>
  <si>
    <t>CSD</t>
  </si>
  <si>
    <t>PTD bez SLA*</t>
  </si>
  <si>
    <t>Wstępna informacja cenowa</t>
  </si>
  <si>
    <t>Technologia</t>
  </si>
  <si>
    <t>Usługa PTD</t>
  </si>
  <si>
    <t>Usługa dodatkowa</t>
  </si>
  <si>
    <t>kwota podatku VAT (23%)</t>
  </si>
  <si>
    <t>Wykonawca:</t>
  </si>
  <si>
    <t>PTD z SLA lub bez SLA*</t>
  </si>
  <si>
    <t>nd</t>
  </si>
  <si>
    <t>Usługa aktywacji Łącza (opłata jednorazowa)</t>
  </si>
  <si>
    <t>Usługa aktywacji Łącza hybrydowego (opłata jednorazowa)</t>
  </si>
  <si>
    <t>Szacowane terminy uruchomienia usługi</t>
  </si>
  <si>
    <t>Rodzaj usługi</t>
  </si>
  <si>
    <t>Dotyczy postępowania na zawarcie umowy ramowej na świadczenie usług dwukierunkowej transmisji danych typu M2M na potrzeby technologiczne, realizowanej w oparciu o sieć komórkową dla Energa-Operator SA” - Dialog Techniczny prowadzony przez Energa - Operator SA - postępowanie nr DT/2/13.</t>
  </si>
  <si>
    <t>/Nazwa uczestnika dialogu - wypełnia Wykonawca/</t>
  </si>
  <si>
    <t>Usługi aktywacji</t>
  </si>
  <si>
    <t>Utrzymanie łącza zapewniającego transmisję danych w technice 2G/3G, z zapewnionym SLA,  z uruchomioną usługą CLIP. W cenie usługi Utrzymania Łącza (dla jednego Łącza) należy założyć zapewnienie transferu danych 100MB.</t>
  </si>
  <si>
    <t>Utrzymanie łącza zapewniającego transmisję danych w technice CDMA, z zapewnionym SLA. W cenie usługi Utrzymania Łącza (dla jednego Łącza) należy założyć zapewnienie transferu danych 100MB.</t>
  </si>
  <si>
    <r>
      <t>Utrzymanie łącza zapewniającego transmisję danych w technice 2G/3G oraz technice CDMA, z zapewnionym SLA,  z uruchomioną usługą CLIP. W cenie usługi Utrzymania Łącza (dla jednego Łącza) należy założyć zapewnienie transferu danych 1GB,</t>
    </r>
    <r>
      <rPr>
        <sz val="11"/>
        <rFont val="Calibri"/>
        <family val="2"/>
        <charset val="238"/>
        <scheme val="minor"/>
      </rPr>
      <t xml:space="preserve"> możliwości realizacji wysyłki wiadomości</t>
    </r>
    <r>
      <rPr>
        <sz val="11"/>
        <color theme="1"/>
        <rFont val="Calibri"/>
        <family val="2"/>
        <scheme val="minor"/>
      </rPr>
      <t xml:space="preserve"> SMS/USSD 20 szt. </t>
    </r>
  </si>
  <si>
    <r>
      <t>Utrzymanie łącza zapewniającego transmisję danych w technice 2G/3G oraz technice LTE, z zapewnionym SLA,  z uruchomioną usługą CLIP. W cenie usługi Utrzymania Łącza (dla jednego Łącza) należy założyć zapewnienie transferu danych 100MB,</t>
    </r>
    <r>
      <rPr>
        <sz val="11"/>
        <rFont val="Calibri"/>
        <family val="2"/>
        <charset val="238"/>
        <scheme val="minor"/>
      </rPr>
      <t xml:space="preserve"> możliwości realizacji wysyłki wiadomości SMS/USSD 20 szt. </t>
    </r>
    <r>
      <rPr>
        <sz val="11"/>
        <color theme="1"/>
        <rFont val="Calibri"/>
        <family val="2"/>
        <scheme val="minor"/>
      </rPr>
      <t xml:space="preserve"> 
</t>
    </r>
  </si>
  <si>
    <t>Utrzymanie łącza zapewniającego transmisję danych w technice LTE, z zapewnionym SLA,  z uruchomioną usługą CLIP. W cenie usługi Utrzymania Łącza (dla jednego Łącza) należy założyć zapewnienie transferu danych 5GB.</t>
  </si>
  <si>
    <t>Utrzymanie łącza zapewniającego transmisję danych w technice 2G/3G oraz technice CDMA, z zapewnionym SLA,  z uruchomioną usługą CLIP. W cenie usługi Utrzymania Łącza (dla jednego Łącza) należy założyć zapewnienie transferu danych 1GB.</t>
  </si>
  <si>
    <t>Utrzymanie łącza zapewniającego transmisję danych w technice 2G/3G oraz technice LTE, z zapewnionym SLA,  z uruchomioną usługą CLIP. W cenie usługi Utrzymania Łącza (dla jednego Łącza) należy założyć zapewnienie transferu danych 5GB.</t>
  </si>
  <si>
    <t>Utrzymanie łącza zapewniającego transmisję danych w technice 2G/3G, z zapewnionym SLA,  z uruchomioną usługą CLIP. W cenie usługi Utrzymania Łącza (dla jednego Łącza) należy założyć zapewnienie transferu danych 100MB oraz możliwości realizacji połączeń przychodzących i wychodzących CSD 30min (dla wychodzących).</t>
  </si>
  <si>
    <t>Utrzymanie łącza zapewniającego transmisję danych w technice 2G/3G i technice CDMA, z zapewnionym SLA,  z uruchomioną usługą CLIP. W cenie usługi Utrzymania Łącza (dla jednego Łącza) należy założyć zapewnienie transferu danych 1GB oraz możliwości realizacji połączeń przychodzących i wychodzących CSD 30min (dla wychodzących).</t>
  </si>
  <si>
    <t>Utrzymanie łącza zapewniającego transmisję danych w technice 2G/3G i technice LTE, z zapewnionym SLA,  z uruchomioną usługą CLIP. W cenie usługi Utrzymania Łącza (dla jednego Łącza) należy założyć zapewnienie transferu danych 5GB oraz możliwości realizacji połączeń przychodzących i wychodzących CSD 30min (dla wychodzących).</t>
  </si>
  <si>
    <t>Utrzymanie łącza zapewniającego transmisję danych w technice 2G/3G, z zapewnionym SLA,  z uruchomioną usługą CLIP. W cenie usługi Utrzymania Łącza (dla jednego Łącza) należy założyć zapewnienie transferu danych 100MB, możliwości realizacji wysyłki wiadomości SMS/USSD 20 szt oraz możliwości realizacji połączeń przychodzących i wychodzących CSD 30min (dla wychodzących).</t>
  </si>
  <si>
    <t>Utrzymanie łącza zapewniającego transmisję danych w technice 2G/3G i technice CDMA, z zapewnionym SLA,  z uruchomioną usługą CLIP. W cenie usługi Utrzymania Łącza (dla jednego Łącza) należy założyć zapewnienie transferu danych 1GB, możliwości realizacji wysyłki wiadomości SMS/USSD 20 szt oraz możliwości realizacji połączeń przychodzących i wychodzących CSD 30min (dla wychodzących).</t>
  </si>
  <si>
    <t>Utrzymanie łącza zapewniającego transmisję danych w technice 2G/3G i technice LTE, z zapewnionym SLA,  z uruchomioną usługą CLIP. W cenie usługi Utrzymania Łącza (dla jednego Łącza) należy założyć zapewnienie transferu danych 5GB, możliwości realizacji wysyłki wiadomości SMS/USSD 20 szt oraz możliwości realizacji połączeń przychodzących i wychodzących CSD 30min (dla wychodzących).</t>
  </si>
  <si>
    <t>Utrzymanie łącza zapewniającego transmisję danych w technice 2G/3G, bez zapewnionego SLA,  z uruchomioną usługą CLIP. W cenie usługi Utrzymania Łącza (dla jednego Łącza) należy założyć zapewnienie transferu danych 100MB.</t>
  </si>
  <si>
    <t>Utrzymanie łącza zapewniającego transmisję danych w technice CDMA, bez zapewnionego SLA. W cenie usługi Utrzymania Łącza (dla jednego Łącza) należy założyć zapewnienie transferu danych 100MB.</t>
  </si>
  <si>
    <t>Utrzymanie łącza zapewniającego transmisję danych w technice LTE, bez zapewnionego SLA,  z uruchomioną usługą CLIP. W cenie usługi Utrzymania Łącza (dla jednego Łącza) należy założyć zapewnienie transferu danych 5GB.</t>
  </si>
  <si>
    <t>Utrzymanie łącza zapewniającego transmisję danych w technice 2G/3G oraz technice CDMA, bez zapewnionego SLA,  z uruchomioną usługą CLIP. W cenie usługi Utrzymania Łącza (dla jednego Łącza) należy założyć zapewnienie transferu danych 1GB.</t>
  </si>
  <si>
    <t>Utrzymanie łącza zapewniającego transmisję danych w technice 2G/3G oraz technice LTE, bez zapewnionego SLA,  z uruchomioną usługą CLIP. W cenie usługi Utrzymania Łącza (dla jednego Łącza) należy założyć zapewnienie transferu danych 5GB.</t>
  </si>
  <si>
    <r>
      <t>Utrzymanie łącza zapewniającego transmisję danych w technice 2G/3G oraz technice CDMA,bez zapewnionego SLA,  z uruchomioną usługą CLIP. W cenie usługi Utrzymania Łącza (dla jednego Łącza) należy założyć zapewnienie transferu danych 1GB,</t>
    </r>
    <r>
      <rPr>
        <sz val="11"/>
        <rFont val="Calibri"/>
        <family val="2"/>
        <charset val="238"/>
        <scheme val="minor"/>
      </rPr>
      <t xml:space="preserve"> możliwości realizacji wysyłki wiadomości</t>
    </r>
    <r>
      <rPr>
        <sz val="11"/>
        <color theme="1"/>
        <rFont val="Calibri"/>
        <family val="2"/>
        <scheme val="minor"/>
      </rPr>
      <t xml:space="preserve"> SMS/USSD 20 szt. </t>
    </r>
  </si>
  <si>
    <r>
      <t>Utrzymanie łącza zapewniającego transmisję danych w technice 2G/3G oraz technice LTE, bez zapewnionego SLA,  z uruchomioną usługą CLIP. W cenie usługi Utrzymania Łącza (dla jednego Łącza) należy założyć zapewnienie transferu danych 100MB,</t>
    </r>
    <r>
      <rPr>
        <sz val="11"/>
        <rFont val="Calibri"/>
        <family val="2"/>
        <charset val="238"/>
        <scheme val="minor"/>
      </rPr>
      <t xml:space="preserve"> możliwości realizacji wysyłki wiadomości SMS/USSD 20 szt. </t>
    </r>
    <r>
      <rPr>
        <sz val="11"/>
        <color theme="1"/>
        <rFont val="Calibri"/>
        <family val="2"/>
        <scheme val="minor"/>
      </rPr>
      <t xml:space="preserve"> 
</t>
    </r>
  </si>
  <si>
    <t>Utrzymanie łącza zapewniającego transmisję danych w technice 2G/3G, bez zapewnionego SLA,  z uruchomioną usługą CLIP. W cenie usługi Utrzymania Łącza (dla jednego Łącza) należy założyć zapewnienie transferu danych 100MB oraz możliwości realizacji połączeń przychodzących i wychodzących CSD 30min (dla wychodzących).</t>
  </si>
  <si>
    <t>Utrzymanie łącza zapewniającego transmisję danych w technice 2G/3G i technice CDMA, bez zapewnionego SLA,  z uruchomioną usługą CLIP. W cenie usługi Utrzymania Łącza (dla jednego Łącza) należy założyć zapewnienie transferu danych 1GB oraz możliwości realizacji połączeń przychodzących i wychodzących CSD 30min (dla wychodzących).</t>
  </si>
  <si>
    <t>Utrzymanie łącza zapewniającego transmisję danych w technice 2G/3G i technice LTE,bez zapewnionego SLA,  z uruchomioną usługą CLIP. W cenie usługi Utrzymania Łącza (dla jednego Łącza) należy założyć zapewnienie transferu danych 5GB oraz możliwości realizacji połączeń przychodzących i wychodzących CSD 30min (dla wychodzących).</t>
  </si>
  <si>
    <t>Utrzymanie łącza zapewniającego transmisję danych w technice 2G/3G, bez zapewnionego SLA,  z uruchomioną usługą CLIP. W cenie usługi Utrzymania Łącza (dla jednego Łącza) należy założyć zapewnienie transferu danych 100MB, możliwości realizacji wysyłki wiadomości SMS/USSD 20 szt oraz możliwości realizacji połączeń przychodzących i wychodzących CSD 30min (dla wychodzących).</t>
  </si>
  <si>
    <t>Utrzymanie łącza zapewniającego transmisję danych w technice 2G/3G i technice CDMA, bez zapewnionego SLA,  z uruchomioną usługą CLIP. W cenie usługi Utrzymania Łącza (dla jednego Łącza) należy założyć zapewnienie transferu danych 1GB, możliwości realizacji wysyłki wiadomości SMS/USSD 20 szt oraz możliwości realizacji połączeń przychodzących i wychodzących CSD 30min (dla wychodzących).</t>
  </si>
  <si>
    <t>Utrzymanie łącza zapewniającego transmisję danych w technice 2G/3G i technice LTE, bez zapewnionego SLA,  z uruchomioną usługą CLIP. W cenie usługi Utrzymania Łącza (dla jednego Łącza) należy założyć zapewnienie transferu danych 5GB, możliwości realizacji wysyłki wiadomości SMS/USSD 20 szt oraz możliwości realizacji połączeń przychodzących i wychodzących CSD 30min (dla wychodzących).</t>
  </si>
  <si>
    <t>Cena netto za 1 Łącze</t>
  </si>
  <si>
    <t>Cena brutto za 1 Łącze</t>
  </si>
  <si>
    <t>Cena netto zakomplet Łączy</t>
  </si>
  <si>
    <t>Cena brutto za komplet  Łączy</t>
  </si>
  <si>
    <t>Wolumeny</t>
  </si>
  <si>
    <t>Usługi transmisji danych</t>
  </si>
  <si>
    <t>Usługa transmisji danych dla Łącza (opłata miesięczna)</t>
  </si>
  <si>
    <t>Usługa transmisji danych dla Łącza hybrydowego (opłata miesięczna)</t>
  </si>
  <si>
    <t>Usługa transmisji danych dla Łącza  (opłata miesięczna)</t>
  </si>
  <si>
    <t>Objaśnienie</t>
  </si>
  <si>
    <t>Stawka za przesłanie danych  za każde rozpoczęte 100 MB</t>
  </si>
  <si>
    <t>Stawka za przesłanie danych za każde rozpoczęte 1 GB</t>
  </si>
  <si>
    <t>Wolumeny podane poniżej stanowią maksymalne liczby minut połączeń wychodzących i wiadomości SMS/USSD, jakie mogą być przesłane powyżej limitów objętych miesięcznym abonamentem w okresie obowiązywania umów realizacyjnych. Wartości stanowią iloczyn: [maksymalna liczba łączy we wszystkich technologiach * miesięczny limit  dla jednego łącza * 24].</t>
  </si>
  <si>
    <r>
      <t xml:space="preserve">Wolumeny podane poniżej stanowią maksymalne ilości </t>
    </r>
    <r>
      <rPr>
        <b/>
        <sz val="11"/>
        <rFont val="Calibri"/>
        <family val="2"/>
        <charset val="238"/>
        <scheme val="minor"/>
      </rPr>
      <t>pakietów</t>
    </r>
    <r>
      <rPr>
        <sz val="11"/>
        <rFont val="Calibri"/>
        <family val="2"/>
        <charset val="238"/>
        <scheme val="minor"/>
      </rPr>
      <t xml:space="preserve"> danych (w zależności od technologii: 100 MB, 1 GB lub 5 GB), jakie mogą być przesłane powyżej limitów objętych miesięcznym abonamentem w okresie obowiązywania umów realizacyjnych. Wartości stanowią iloczyn: [maksymalna liczba łączy w danej technologii * miesięczny limit  dla jednego łącza * 24]/wielkość pakietu danych.</t>
    </r>
  </si>
  <si>
    <t>Opłata naliczana po przekroczeniu limitu dostępnego dla całego wolumenu Łączy, ale w ciągu 8 lat obowiązywania umowy realizacyjnej możliwe jest przesłanie nie więcej niż 24-krotności limitu [w MB]</t>
  </si>
  <si>
    <t>Opłata naliczana po przekroczeniu limitu dostępnego dla całego wolumenu Łączy, ale w ciągu 8 lat obowiązywania umowy realizacyjnej możliwe jest przesłanie nie więcej niż 24-krotności limitu [w GB]</t>
  </si>
  <si>
    <t>Opłata naliczana po przekroczeniu limitu dostępnego dla całego wolumenu Łączy, ale w ciągu 8 lat obowiązywania umowy realizacyjnej nie więcej niż 24-krotności limitu [w minutach]</t>
  </si>
  <si>
    <t>Opłata naliczana po przekroczeniu limitu dostępnego dla całego wolumenu Łączy, ale w ciągu 8 lat obowiązywania umowy realizacyjnej nie więcej niż 24-krotności limitu [liczba wiadomości]</t>
  </si>
  <si>
    <t>Łącznie dla grupy 2G/3G</t>
  </si>
  <si>
    <t>Łącznie dla grupy CDMA</t>
  </si>
  <si>
    <t>Łącznie dla grupy LTE</t>
  </si>
  <si>
    <t>`</t>
  </si>
  <si>
    <t>Łącznie dla grupy 2G/3G + CDMA</t>
  </si>
  <si>
    <t>Łącznie dla grupy 2G/3G + LTE</t>
  </si>
  <si>
    <t>Grupa 2G/3G</t>
  </si>
  <si>
    <t>Grupa LTE</t>
  </si>
  <si>
    <t>Grupa CDMA</t>
  </si>
  <si>
    <t>Grupa 2G/3G + CDMA</t>
  </si>
  <si>
    <t>Grupa 2G/3G + LTE</t>
  </si>
  <si>
    <t>Utrzymanie łącza zapewniającego transmisję danych w technice 2G/3G, bez zapewnionego SLA,  z uruchomioną usługą CLIP. W cenie usługi Utrzymania Łącza (dla jednego Łącza) należy założyć zapewnienie transferu danych 100MB, możliwości realizacji wysyłki wiadomości SMS/USSD 20 szt.</t>
  </si>
  <si>
    <t>Utrzymanie łącza zapewniającego transmisję danych w technice 2G/3G, z zapewnionym SLA,  z uruchomioną usługą CLIP. W cenie usługi Utrzymania Łącza (dla jednego Łącza) należy założyć zapewnienie transferu danych 100MB, możliwości realizacji wysyłki wiadomości SMS/USSD 20 szt.</t>
  </si>
  <si>
    <t>Wolumeny podane poniżej w rubrykach 1-6 stanowią maksymalną liczbę łączy aktywowanych w danej technologii przez cały okres obowiązywania umowy ramowej. Usługi w ramach poszczególnych technik mogą być zamawiane w różnych wariantach (częściach), szczegółowo opisanych w rubrykach 7-34, przy czym całkowita liczba łączy w danej technologii (2G/3G, CDMA, LTE, 2G/3G+CDMA, 2G/3G+LTE) we wszystkich wariantach nie przekroczy wolumenów opisanych w rubrykach 1-6.</t>
  </si>
  <si>
    <t>Wolumeny podane poniżej w rubrykach 7-34 stanowią maksymalną liczbę łączy, które Zamawiający może uruchomić w danym wariancie (części) w trakcie obowiązywania umowy ramowej. Jednocześnie, całkowita liczba łączy w danej technologii (2G/3G, CDMA, LTE, 2G/3G+CDMA, 2G/3G+LTE) we wszystkich wariantach nie przekroczy odpowiedniego wolumenu wskazanego w rubrykach 1-6.</t>
  </si>
  <si>
    <t>Stawka za przesłanie danych za każde rozpoczęte 5 GB</t>
  </si>
  <si>
    <t>Stawka za 1 minutę połączenia wychodzącego komutowanej transmisji danych CSD 
w ramach sieci własnej Operatora oraz do pozostałych Operatorów krajowych (w tym stacjonarnych)</t>
  </si>
  <si>
    <t>Stawka za przesłanie danych za każde rozpoczęte  5 GB</t>
  </si>
  <si>
    <r>
      <rPr>
        <sz val="10"/>
        <color theme="1"/>
        <rFont val="Calibri"/>
        <family val="2"/>
        <charset val="238"/>
      </rPr>
      <t>RA / RC:  ≥</t>
    </r>
    <r>
      <rPr>
        <sz val="10"/>
        <color theme="1"/>
        <rFont val="Arial Narrow"/>
        <family val="2"/>
        <charset val="238"/>
      </rPr>
      <t>10 lat</t>
    </r>
  </si>
  <si>
    <r>
      <t>W cenie usługi Utrzymania Łącza (dla jednego Łącza) należy założyć zapewnienie transferu danych 100MB,</t>
    </r>
    <r>
      <rPr>
        <sz val="10"/>
        <rFont val="Calibri"/>
        <family val="2"/>
        <charset val="238"/>
        <scheme val="minor"/>
      </rPr>
      <t xml:space="preserve"> </t>
    </r>
  </si>
  <si>
    <r>
      <t>W cenie usługi Utrzymania Łącza (dla jednego Łącza) należy założyć zapewnienie transferu danych 100MB,</t>
    </r>
    <r>
      <rPr>
        <sz val="10"/>
        <rFont val="Calibri"/>
        <family val="2"/>
        <charset val="238"/>
        <scheme val="minor"/>
      </rPr>
      <t xml:space="preserve"> możliwości realizacji połączeń przychodzących i wychodzących CSD 30min (dla wychodzących)</t>
    </r>
    <r>
      <rPr>
        <sz val="10"/>
        <color theme="1"/>
        <rFont val="Calibri"/>
        <family val="2"/>
        <scheme val="minor"/>
      </rPr>
      <t xml:space="preserve">, </t>
    </r>
  </si>
  <si>
    <r>
      <t>W cenie usługi Utrzymania Łącza (dla jednego Łącza) należy założyć zapewnienie transferu danych 1GB,</t>
    </r>
    <r>
      <rPr>
        <sz val="10"/>
        <rFont val="Calibri"/>
        <family val="2"/>
        <charset val="238"/>
        <scheme val="minor"/>
      </rPr>
      <t xml:space="preserve"> możliwości realizacji połączeń przychodzących i wychodzących CSD 30min (dla wychodzących)</t>
    </r>
    <r>
      <rPr>
        <sz val="10"/>
        <color theme="1"/>
        <rFont val="Calibri"/>
        <family val="2"/>
        <scheme val="minor"/>
      </rPr>
      <t xml:space="preserve">, </t>
    </r>
  </si>
  <si>
    <r>
      <t>W cenie usługi Utrzymania Łącza (dla jednego Łącza) należy założyć zapewnienie transferu danych 1GB,</t>
    </r>
    <r>
      <rPr>
        <sz val="10"/>
        <rFont val="Calibri"/>
        <family val="2"/>
        <charset val="238"/>
        <scheme val="minor"/>
      </rPr>
      <t xml:space="preserve"> możliwości realizacji wysyłki wiadomości</t>
    </r>
    <r>
      <rPr>
        <sz val="10"/>
        <color theme="1"/>
        <rFont val="Calibri"/>
        <family val="2"/>
        <scheme val="minor"/>
      </rPr>
      <t xml:space="preserve"> SMS/USSD 20 szt. </t>
    </r>
  </si>
  <si>
    <r>
      <t>W cenie usługi Utrzymania Łącza (dla jednego Łącza) należy założyć zapewnienie transferu danych 1GB,</t>
    </r>
    <r>
      <rPr>
        <sz val="10"/>
        <rFont val="Calibri"/>
        <family val="2"/>
        <charset val="238"/>
        <scheme val="minor"/>
      </rPr>
      <t xml:space="preserve"> </t>
    </r>
  </si>
  <si>
    <r>
      <t>W cenie usługi Utrzymania Łącza (dla jednego Łącza) należy założyć zapewnienie transferu danych 100MB,</t>
    </r>
    <r>
      <rPr>
        <sz val="10"/>
        <rFont val="Calibri"/>
        <family val="2"/>
        <charset val="238"/>
        <scheme val="minor"/>
      </rPr>
      <t xml:space="preserve"> możliwości realizacji wysyłki wiadomości</t>
    </r>
    <r>
      <rPr>
        <sz val="10"/>
        <color theme="1"/>
        <rFont val="Calibri"/>
        <family val="2"/>
        <scheme val="minor"/>
      </rPr>
      <t xml:space="preserve"> SMS/USSD 20 szt. </t>
    </r>
  </si>
  <si>
    <r>
      <t>W cenie usługi Utrzymania Łącza (dla jednego Łącza) należy założyć zapewnienie transferu danych 100MB,</t>
    </r>
    <r>
      <rPr>
        <sz val="10"/>
        <rFont val="Calibri"/>
        <family val="2"/>
        <charset val="238"/>
        <scheme val="minor"/>
      </rPr>
      <t xml:space="preserve"> możliwości realizacji połączeń przychodzących i wychodzących CSD 30min (dla wychodzących)</t>
    </r>
    <r>
      <rPr>
        <sz val="10"/>
        <color theme="1"/>
        <rFont val="Calibri"/>
        <family val="2"/>
        <scheme val="minor"/>
      </rPr>
      <t xml:space="preserve">, możliwości realizacji wysyłki wiadomości SMS/USSD 20 szt. </t>
    </r>
  </si>
  <si>
    <r>
      <t>W cenie usługi Utrzymania Łącza (dla jednego Łącza) należy założyć zapewnienie transferu danych 5GB,</t>
    </r>
    <r>
      <rPr>
        <sz val="10"/>
        <rFont val="Calibri"/>
        <family val="2"/>
        <charset val="238"/>
        <scheme val="minor"/>
      </rPr>
      <t xml:space="preserve"> </t>
    </r>
  </si>
  <si>
    <r>
      <t>W cenie usługi Utrzymania Łącza (dla jednego Łącza) należy założyć zapewnienie transferu danych 1GB,</t>
    </r>
    <r>
      <rPr>
        <sz val="10"/>
        <rFont val="Calibri"/>
        <family val="2"/>
        <charset val="238"/>
        <scheme val="minor"/>
      </rPr>
      <t xml:space="preserve"> możliwości realizacji połączeń przychodzących i wychodzących CSD 30min (dla wychodzących)</t>
    </r>
    <r>
      <rPr>
        <sz val="10"/>
        <color theme="1"/>
        <rFont val="Calibri"/>
        <family val="2"/>
        <scheme val="minor"/>
      </rPr>
      <t xml:space="preserve">, możliwości realizacji wysyłki wiadomości SMS/USSD 20 szt. </t>
    </r>
  </si>
  <si>
    <r>
      <t>W cenie usługi Utrzymania Łącza (dla jednego Łącza) należy założyć zapewnienie transferu danych 5GB,</t>
    </r>
    <r>
      <rPr>
        <sz val="10"/>
        <rFont val="Calibri"/>
        <family val="2"/>
        <charset val="238"/>
        <scheme val="minor"/>
      </rPr>
      <t xml:space="preserve"> możliwości realizacji połączeń przychodzących i wychodzących CSD 30min (dla wychodzących)</t>
    </r>
    <r>
      <rPr>
        <sz val="10"/>
        <color theme="1"/>
        <rFont val="Calibri"/>
        <family val="2"/>
        <scheme val="minor"/>
      </rPr>
      <t xml:space="preserve">, </t>
    </r>
  </si>
  <si>
    <r>
      <t>W cenie usługi Utrzymania Łącza (dla jednego Łącza) należy założyć zapewnienie transferu danych 5GB,</t>
    </r>
    <r>
      <rPr>
        <sz val="10"/>
        <rFont val="Calibri"/>
        <family val="2"/>
        <charset val="238"/>
        <scheme val="minor"/>
      </rPr>
      <t xml:space="preserve"> możliwości realizacji wysyłki wiadomości</t>
    </r>
    <r>
      <rPr>
        <sz val="10"/>
        <color theme="1"/>
        <rFont val="Calibri"/>
        <family val="2"/>
        <scheme val="minor"/>
      </rPr>
      <t xml:space="preserve"> SMS/USSD 20 szt. </t>
    </r>
  </si>
  <si>
    <r>
      <t>W cenie usługi Utrzymania Łącza (dla jednego Łącza) należy założyć zapewnienie transferu danych 5GB,</t>
    </r>
    <r>
      <rPr>
        <sz val="10"/>
        <rFont val="Calibri"/>
        <family val="2"/>
        <charset val="238"/>
        <scheme val="minor"/>
      </rPr>
      <t xml:space="preserve"> możliwości realizacji połączeń przychodzących i wychodzących CSD 30min (dla wychodzących)</t>
    </r>
    <r>
      <rPr>
        <sz val="10"/>
        <color theme="1"/>
        <rFont val="Calibri"/>
        <family val="2"/>
        <scheme val="minor"/>
      </rPr>
      <t xml:space="preserve">, możliwości realizacji wysyłki wiadomości SMS/USSD 20 szt. </t>
    </r>
  </si>
  <si>
    <r>
      <t>W cenie usługi Utrzymania Łącza (dla jednego Łącza) należy założyć zapewnienie transferu danych 1000MB,</t>
    </r>
    <r>
      <rPr>
        <sz val="10"/>
        <rFont val="Calibri"/>
        <family val="2"/>
        <charset val="238"/>
        <scheme val="minor"/>
      </rPr>
      <t xml:space="preserve"> możliwości realizacji połączeń przychodzących i wychodzących CSD 30min (dla wychodzących)</t>
    </r>
    <r>
      <rPr>
        <sz val="10"/>
        <color theme="1"/>
        <rFont val="Calibri"/>
        <family val="2"/>
        <scheme val="minor"/>
      </rPr>
      <t xml:space="preserve">, </t>
    </r>
  </si>
  <si>
    <t>Stawka za 1 minutę połączenia komutowanej transmisji danych CSD w ramach sieci własnej Operatora oraz do pozostałych Operatorów krajowych (w tym stacjonarnych)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</si>
</sst>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zł&quot;_ ;_ * \(#,##0.00\)\ &quot;zł&quot;_ ;_ * &quot;-&quot;??_)\ &quot;zł&quot;_ ;_ @_ "/>
    <numFmt numFmtId="165" formatCode="#,##0.00\ &quot;zł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scheme val="minor"/>
    </font>
    <font>
      <b/>
      <sz val="20"/>
      <color theme="1"/>
      <name val="Calibri"/>
      <scheme val="minor"/>
    </font>
    <font>
      <b/>
      <sz val="16"/>
      <color theme="0" tint="-0.249977111117893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AE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44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64" fontId="0" fillId="5" borderId="6" xfId="0" applyNumberFormat="1" applyFill="1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6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24"/>
    </xf>
    <xf numFmtId="0" fontId="13" fillId="6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0" fontId="17" fillId="8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vertical="center" wrapText="1"/>
    </xf>
    <xf numFmtId="164" fontId="17" fillId="8" borderId="1" xfId="1" applyFont="1" applyFill="1" applyBorder="1" applyAlignment="1">
      <alignment vertical="center"/>
    </xf>
    <xf numFmtId="164" fontId="17" fillId="8" borderId="1" xfId="0" applyNumberFormat="1" applyFont="1" applyFill="1" applyBorder="1" applyAlignment="1">
      <alignment vertical="center"/>
    </xf>
    <xf numFmtId="164" fontId="17" fillId="8" borderId="6" xfId="0" applyNumberFormat="1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7" fillId="8" borderId="1" xfId="0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164" fontId="0" fillId="0" borderId="8" xfId="1" applyFont="1" applyBorder="1" applyAlignment="1">
      <alignment vertical="center"/>
    </xf>
    <xf numFmtId="164" fontId="0" fillId="5" borderId="8" xfId="0" applyNumberFormat="1" applyFill="1" applyBorder="1" applyAlignment="1">
      <alignment vertical="center"/>
    </xf>
    <xf numFmtId="164" fontId="0" fillId="5" borderId="9" xfId="0" applyNumberForma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textRotation="90"/>
    </xf>
    <xf numFmtId="0" fontId="4" fillId="0" borderId="10" xfId="0" applyFont="1" applyBorder="1" applyAlignment="1">
      <alignment horizontal="left" textRotation="90"/>
    </xf>
    <xf numFmtId="0" fontId="13" fillId="6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left" vertical="center" wrapText="1"/>
    </xf>
    <xf numFmtId="165" fontId="19" fillId="0" borderId="1" xfId="0" applyNumberFormat="1" applyFont="1" applyBorder="1"/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3" fontId="19" fillId="0" borderId="1" xfId="0" applyNumberFormat="1" applyFont="1" applyBorder="1"/>
    <xf numFmtId="0" fontId="19" fillId="0" borderId="1" xfId="0" applyFont="1" applyBorder="1"/>
    <xf numFmtId="3" fontId="19" fillId="0" borderId="0" xfId="0" applyNumberFormat="1" applyFont="1"/>
    <xf numFmtId="0" fontId="20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44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Hiperłącze" xfId="22" builtinId="8" hidden="1"/>
    <cellStyle name="Hiperłącze" xfId="24" builtinId="8" hidden="1"/>
    <cellStyle name="Hiperłącze" xfId="26" builtinId="8" hidden="1"/>
    <cellStyle name="Hiperłącze" xfId="28" builtinId="8" hidden="1"/>
    <cellStyle name="Hiperłącze" xfId="30" builtinId="8" hidden="1"/>
    <cellStyle name="Hiperłącze" xfId="32" builtinId="8" hidden="1"/>
    <cellStyle name="Hiperłącze" xfId="34" builtinId="8" hidden="1"/>
    <cellStyle name="Hiperłącze" xfId="36" builtinId="8" hidden="1"/>
    <cellStyle name="Hiperłącze" xfId="38" builtinId="8" hidden="1"/>
    <cellStyle name="Hiperłącze" xfId="40" builtinId="8" hidden="1"/>
    <cellStyle name="Hiperłącze" xfId="42" builtinId="8" hidden="1"/>
    <cellStyle name="Hiperłącze" xfId="44" builtinId="8" hidden="1"/>
    <cellStyle name="Hiperłącze" xfId="46" builtinId="8" hidden="1"/>
    <cellStyle name="Hiperłącze" xfId="48" builtinId="8" hidden="1"/>
    <cellStyle name="Hiperłącze" xfId="50" builtinId="8" hidden="1"/>
    <cellStyle name="Hiperłącze" xfId="52" builtinId="8" hidden="1"/>
    <cellStyle name="Hiperłącze" xfId="54" builtinId="8" hidden="1"/>
    <cellStyle name="Hiperłącze" xfId="56" builtinId="8" hidden="1"/>
    <cellStyle name="Hiperłącze" xfId="58" builtinId="8" hidden="1"/>
    <cellStyle name="Hiperłącze" xfId="60" builtinId="8" hidden="1"/>
    <cellStyle name="Hiperłącze" xfId="62" builtinId="8" hidden="1"/>
    <cellStyle name="Hiperłącze" xfId="64" builtinId="8" hidden="1"/>
    <cellStyle name="Hiperłącze" xfId="66" builtinId="8" hidden="1"/>
    <cellStyle name="Hiperłącze" xfId="68" builtinId="8" hidden="1"/>
    <cellStyle name="Hiperłącze" xfId="70" builtinId="8" hidden="1"/>
    <cellStyle name="Hiperłącze" xfId="72" builtinId="8" hidden="1"/>
    <cellStyle name="Hiperłącze" xfId="74" builtinId="8" hidden="1"/>
    <cellStyle name="Hiperłącze" xfId="76" builtinId="8" hidden="1"/>
    <cellStyle name="Hiperłącze" xfId="78" builtinId="8" hidden="1"/>
    <cellStyle name="Hiperłącze" xfId="80" builtinId="8" hidden="1"/>
    <cellStyle name="Hiperłącze" xfId="82" builtinId="8" hidden="1"/>
    <cellStyle name="Hiperłącze" xfId="84" builtinId="8" hidden="1"/>
    <cellStyle name="Hiperłącze" xfId="86" builtinId="8" hidden="1"/>
    <cellStyle name="Hiperłącze" xfId="88" builtinId="8" hidden="1"/>
    <cellStyle name="Hiperłącze" xfId="90" builtinId="8" hidden="1"/>
    <cellStyle name="Hiperłącze" xfId="92" builtinId="8" hidden="1"/>
    <cellStyle name="Hiperłącze" xfId="94" builtinId="8" hidden="1"/>
    <cellStyle name="Hiperłącze" xfId="96" builtinId="8" hidden="1"/>
    <cellStyle name="Hiperłącze" xfId="98" builtinId="8" hidden="1"/>
    <cellStyle name="Hiperłącze" xfId="100" builtinId="8" hidden="1"/>
    <cellStyle name="Hiperłącze" xfId="102" builtinId="8" hidden="1"/>
    <cellStyle name="Hiperłącze" xfId="104" builtinId="8" hidden="1"/>
    <cellStyle name="Hiperłącze" xfId="106" builtinId="8" hidden="1"/>
    <cellStyle name="Hiperłącze" xfId="108" builtinId="8" hidden="1"/>
    <cellStyle name="Hiperłącze" xfId="110" builtinId="8" hidden="1"/>
    <cellStyle name="Hiperłącze" xfId="112" builtinId="8" hidden="1"/>
    <cellStyle name="Hiperłącze" xfId="114" builtinId="8" hidden="1"/>
    <cellStyle name="Hiperłącze" xfId="116" builtinId="8" hidden="1"/>
    <cellStyle name="Hiperłącze" xfId="118" builtinId="8" hidden="1"/>
    <cellStyle name="Hiperłącze" xfId="120" builtinId="8" hidden="1"/>
    <cellStyle name="Hiperłącze" xfId="122" builtinId="8" hidden="1"/>
    <cellStyle name="Hiperłącze" xfId="124" builtinId="8" hidden="1"/>
    <cellStyle name="Hiperłącze" xfId="126" builtinId="8" hidden="1"/>
    <cellStyle name="Hiperłącze" xfId="128" builtinId="8" hidden="1"/>
    <cellStyle name="Hiperłącze" xfId="130" builtinId="8" hidden="1"/>
    <cellStyle name="Hiperłącze" xfId="132" builtinId="8" hidden="1"/>
    <cellStyle name="Hiperłącze" xfId="134" builtinId="8" hidden="1"/>
    <cellStyle name="Hiperłącze" xfId="136" builtinId="8" hidden="1"/>
    <cellStyle name="Hiperłącze" xfId="138" builtinId="8" hidden="1"/>
    <cellStyle name="Hiperłącze" xfId="140" builtinId="8" hidden="1"/>
    <cellStyle name="Hiperłącze" xfId="142" builtinId="8" hidden="1"/>
    <cellStyle name="Hiperłącze" xfId="144" builtinId="8" hidden="1"/>
    <cellStyle name="Hiperłącze" xfId="146" builtinId="8" hidden="1"/>
    <cellStyle name="Hiperłącze" xfId="148" builtinId="8" hidden="1"/>
    <cellStyle name="Hiperłącze" xfId="150" builtinId="8" hidden="1"/>
    <cellStyle name="Hiperłącze" xfId="152" builtinId="8" hidden="1"/>
    <cellStyle name="Hiperłącze" xfId="154" builtinId="8" hidden="1"/>
    <cellStyle name="Hiperłącze" xfId="156" builtinId="8" hidden="1"/>
    <cellStyle name="Hiperłącze" xfId="158" builtinId="8" hidden="1"/>
    <cellStyle name="Hiperłącze" xfId="160" builtinId="8" hidden="1"/>
    <cellStyle name="Hiperłącze" xfId="162" builtinId="8" hidden="1"/>
    <cellStyle name="Hiperłącze" xfId="164" builtinId="8" hidden="1"/>
    <cellStyle name="Hiperłącze" xfId="166" builtinId="8" hidden="1"/>
    <cellStyle name="Hiperłącze" xfId="168" builtinId="8" hidden="1"/>
    <cellStyle name="Hiperłącze" xfId="170" builtinId="8" hidden="1"/>
    <cellStyle name="Hiperłącze" xfId="172" builtinId="8" hidden="1"/>
    <cellStyle name="Hiperłącze" xfId="174" builtinId="8" hidden="1"/>
    <cellStyle name="Hiperłącze" xfId="176" builtinId="8" hidden="1"/>
    <cellStyle name="Hiperłącze" xfId="178" builtinId="8" hidden="1"/>
    <cellStyle name="Hiperłącze" xfId="180" builtinId="8" hidden="1"/>
    <cellStyle name="Hiperłącze" xfId="182" builtinId="8" hidden="1"/>
    <cellStyle name="Hiperłącze" xfId="184" builtinId="8" hidden="1"/>
    <cellStyle name="Hiperłącze" xfId="186" builtinId="8" hidden="1"/>
    <cellStyle name="Hiperłącze" xfId="188" builtinId="8" hidden="1"/>
    <cellStyle name="Hiperłącze" xfId="190" builtinId="8" hidden="1"/>
    <cellStyle name="Hiperłącze" xfId="192" builtinId="8" hidden="1"/>
    <cellStyle name="Hiperłącze" xfId="194" builtinId="8" hidden="1"/>
    <cellStyle name="Hiperłącze" xfId="196" builtinId="8" hidden="1"/>
    <cellStyle name="Hiperłącze" xfId="198" builtinId="8" hidden="1"/>
    <cellStyle name="Hiperłącze" xfId="200" builtinId="8" hidden="1"/>
    <cellStyle name="Hiperłącze" xfId="202" builtinId="8" hidden="1"/>
    <cellStyle name="Hiperłącze" xfId="204" builtinId="8" hidden="1"/>
    <cellStyle name="Hiperłącze" xfId="206" builtinId="8" hidden="1"/>
    <cellStyle name="Hiperłącze" xfId="208" builtinId="8" hidden="1"/>
    <cellStyle name="Hiperłącze" xfId="210" builtinId="8" hidden="1"/>
    <cellStyle name="Hiperłącze" xfId="212" builtinId="8" hidden="1"/>
    <cellStyle name="Hiperłącze" xfId="214" builtinId="8" hidden="1"/>
    <cellStyle name="Hiperłącze" xfId="216" builtinId="8" hidden="1"/>
    <cellStyle name="Hiperłącze" xfId="218" builtinId="8" hidden="1"/>
    <cellStyle name="Hiperłącze" xfId="220" builtinId="8" hidden="1"/>
    <cellStyle name="Hiperłącze" xfId="222" builtinId="8" hidden="1"/>
    <cellStyle name="Hiperłącze" xfId="224" builtinId="8" hidden="1"/>
    <cellStyle name="Hiperłącze" xfId="226" builtinId="8" hidden="1"/>
    <cellStyle name="Hiperłącze" xfId="228" builtinId="8" hidden="1"/>
    <cellStyle name="Hiperłącze" xfId="230" builtinId="8" hidden="1"/>
    <cellStyle name="Hiperłącze" xfId="232" builtinId="8" hidden="1"/>
    <cellStyle name="Hiperłącze" xfId="234" builtinId="8" hidden="1"/>
    <cellStyle name="Hiperłącze" xfId="236" builtinId="8" hidden="1"/>
    <cellStyle name="Hiperłącze" xfId="238" builtinId="8" hidden="1"/>
    <cellStyle name="Hiperłącze" xfId="240" builtinId="8" hidden="1"/>
    <cellStyle name="Hiperłącze" xfId="242" builtinId="8" hidden="1"/>
    <cellStyle name="Normalny" xfId="0" builtinId="0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  <cellStyle name="Odwiedzone hiperłącze" xfId="19" builtinId="9" hidden="1"/>
    <cellStyle name="Odwiedzone hiperłącze" xfId="21" builtinId="9" hidden="1"/>
    <cellStyle name="Odwiedzone hiperłącze" xfId="23" builtinId="9" hidden="1"/>
    <cellStyle name="Odwiedzone hiperłącze" xfId="25" builtinId="9" hidden="1"/>
    <cellStyle name="Odwiedzone hiperłącze" xfId="27" builtinId="9" hidden="1"/>
    <cellStyle name="Odwiedzone hiperłącze" xfId="29" builtinId="9" hidden="1"/>
    <cellStyle name="Odwiedzone hiperłącze" xfId="31" builtinId="9" hidden="1"/>
    <cellStyle name="Odwiedzone hiperłącze" xfId="33" builtinId="9" hidden="1"/>
    <cellStyle name="Odwiedzone hiperłącze" xfId="35" builtinId="9" hidden="1"/>
    <cellStyle name="Odwiedzone hiperłącze" xfId="37" builtinId="9" hidden="1"/>
    <cellStyle name="Odwiedzone hiperłącze" xfId="39" builtinId="9" hidden="1"/>
    <cellStyle name="Odwiedzone hiperłącze" xfId="41" builtinId="9" hidden="1"/>
    <cellStyle name="Odwiedzone hiperłącze" xfId="43" builtinId="9" hidden="1"/>
    <cellStyle name="Odwiedzone hiperłącze" xfId="45" builtinId="9" hidden="1"/>
    <cellStyle name="Odwiedzone hiperłącze" xfId="47" builtinId="9" hidden="1"/>
    <cellStyle name="Odwiedzone hiperłącze" xfId="49" builtinId="9" hidden="1"/>
    <cellStyle name="Odwiedzone hiperłącze" xfId="51" builtinId="9" hidden="1"/>
    <cellStyle name="Odwiedzone hiperłącze" xfId="53" builtinId="9" hidden="1"/>
    <cellStyle name="Odwiedzone hiperłącze" xfId="55" builtinId="9" hidden="1"/>
    <cellStyle name="Odwiedzone hiperłącze" xfId="57" builtinId="9" hidden="1"/>
    <cellStyle name="Odwiedzone hiperłącze" xfId="59" builtinId="9" hidden="1"/>
    <cellStyle name="Odwiedzone hiperłącze" xfId="61" builtinId="9" hidden="1"/>
    <cellStyle name="Odwiedzone hiperłącze" xfId="63" builtinId="9" hidden="1"/>
    <cellStyle name="Odwiedzone hiperłącze" xfId="65" builtinId="9" hidden="1"/>
    <cellStyle name="Odwiedzone hiperłącze" xfId="67" builtinId="9" hidden="1"/>
    <cellStyle name="Odwiedzone hiperłącze" xfId="69" builtinId="9" hidden="1"/>
    <cellStyle name="Odwiedzone hiperłącze" xfId="71" builtinId="9" hidden="1"/>
    <cellStyle name="Odwiedzone hiperłącze" xfId="73" builtinId="9" hidden="1"/>
    <cellStyle name="Odwiedzone hiperłącze" xfId="75" builtinId="9" hidden="1"/>
    <cellStyle name="Odwiedzone hiperłącze" xfId="77" builtinId="9" hidden="1"/>
    <cellStyle name="Odwiedzone hiperłącze" xfId="79" builtinId="9" hidden="1"/>
    <cellStyle name="Odwiedzone hiperłącze" xfId="81" builtinId="9" hidden="1"/>
    <cellStyle name="Odwiedzone hiperłącze" xfId="83" builtinId="9" hidden="1"/>
    <cellStyle name="Odwiedzone hiperłącze" xfId="85" builtinId="9" hidden="1"/>
    <cellStyle name="Odwiedzone hiperłącze" xfId="87" builtinId="9" hidden="1"/>
    <cellStyle name="Odwiedzone hiperłącze" xfId="89" builtinId="9" hidden="1"/>
    <cellStyle name="Odwiedzone hiperłącze" xfId="91" builtinId="9" hidden="1"/>
    <cellStyle name="Odwiedzone hiperłącze" xfId="93" builtinId="9" hidden="1"/>
    <cellStyle name="Odwiedzone hiperłącze" xfId="95" builtinId="9" hidden="1"/>
    <cellStyle name="Odwiedzone hiperłącze" xfId="97" builtinId="9" hidden="1"/>
    <cellStyle name="Odwiedzone hiperłącze" xfId="99" builtinId="9" hidden="1"/>
    <cellStyle name="Odwiedzone hiperłącze" xfId="101" builtinId="9" hidden="1"/>
    <cellStyle name="Odwiedzone hiperłącze" xfId="103" builtinId="9" hidden="1"/>
    <cellStyle name="Odwiedzone hiperłącze" xfId="105" builtinId="9" hidden="1"/>
    <cellStyle name="Odwiedzone hiperłącze" xfId="107" builtinId="9" hidden="1"/>
    <cellStyle name="Odwiedzone hiperłącze" xfId="109" builtinId="9" hidden="1"/>
    <cellStyle name="Odwiedzone hiperłącze" xfId="111" builtinId="9" hidden="1"/>
    <cellStyle name="Odwiedzone hiperłącze" xfId="113" builtinId="9" hidden="1"/>
    <cellStyle name="Odwiedzone hiperłącze" xfId="115" builtinId="9" hidden="1"/>
    <cellStyle name="Odwiedzone hiperłącze" xfId="117" builtinId="9" hidden="1"/>
    <cellStyle name="Odwiedzone hiperłącze" xfId="119" builtinId="9" hidden="1"/>
    <cellStyle name="Odwiedzone hiperłącze" xfId="121" builtinId="9" hidden="1"/>
    <cellStyle name="Odwiedzone hiperłącze" xfId="123" builtinId="9" hidden="1"/>
    <cellStyle name="Odwiedzone hiperłącze" xfId="125" builtinId="9" hidden="1"/>
    <cellStyle name="Odwiedzone hiperłącze" xfId="127" builtinId="9" hidden="1"/>
    <cellStyle name="Odwiedzone hiperłącze" xfId="129" builtinId="9" hidden="1"/>
    <cellStyle name="Odwiedzone hiperłącze" xfId="131" builtinId="9" hidden="1"/>
    <cellStyle name="Odwiedzone hiperłącze" xfId="133" builtinId="9" hidden="1"/>
    <cellStyle name="Odwiedzone hiperłącze" xfId="135" builtinId="9" hidden="1"/>
    <cellStyle name="Odwiedzone hiperłącze" xfId="137" builtinId="9" hidden="1"/>
    <cellStyle name="Odwiedzone hiperłącze" xfId="139" builtinId="9" hidden="1"/>
    <cellStyle name="Odwiedzone hiperłącze" xfId="141" builtinId="9" hidden="1"/>
    <cellStyle name="Odwiedzone hiperłącze" xfId="143" builtinId="9" hidden="1"/>
    <cellStyle name="Odwiedzone hiperłącze" xfId="145" builtinId="9" hidden="1"/>
    <cellStyle name="Odwiedzone hiperłącze" xfId="147" builtinId="9" hidden="1"/>
    <cellStyle name="Odwiedzone hiperłącze" xfId="149" builtinId="9" hidden="1"/>
    <cellStyle name="Odwiedzone hiperłącze" xfId="151" builtinId="9" hidden="1"/>
    <cellStyle name="Odwiedzone hiperłącze" xfId="153" builtinId="9" hidden="1"/>
    <cellStyle name="Odwiedzone hiperłącze" xfId="155" builtinId="9" hidden="1"/>
    <cellStyle name="Odwiedzone hiperłącze" xfId="157" builtinId="9" hidden="1"/>
    <cellStyle name="Odwiedzone hiperłącze" xfId="159" builtinId="9" hidden="1"/>
    <cellStyle name="Odwiedzone hiperłącze" xfId="161" builtinId="9" hidden="1"/>
    <cellStyle name="Odwiedzone hiperłącze" xfId="163" builtinId="9" hidden="1"/>
    <cellStyle name="Odwiedzone hiperłącze" xfId="165" builtinId="9" hidden="1"/>
    <cellStyle name="Odwiedzone hiperłącze" xfId="167" builtinId="9" hidden="1"/>
    <cellStyle name="Odwiedzone hiperłącze" xfId="169" builtinId="9" hidden="1"/>
    <cellStyle name="Odwiedzone hiperłącze" xfId="171" builtinId="9" hidden="1"/>
    <cellStyle name="Odwiedzone hiperłącze" xfId="173" builtinId="9" hidden="1"/>
    <cellStyle name="Odwiedzone hiperłącze" xfId="175" builtinId="9" hidden="1"/>
    <cellStyle name="Odwiedzone hiperłącze" xfId="177" builtinId="9" hidden="1"/>
    <cellStyle name="Odwiedzone hiperłącze" xfId="179" builtinId="9" hidden="1"/>
    <cellStyle name="Odwiedzone hiperłącze" xfId="181" builtinId="9" hidden="1"/>
    <cellStyle name="Odwiedzone hiperłącze" xfId="183" builtinId="9" hidden="1"/>
    <cellStyle name="Odwiedzone hiperłącze" xfId="185" builtinId="9" hidden="1"/>
    <cellStyle name="Odwiedzone hiperłącze" xfId="187" builtinId="9" hidden="1"/>
    <cellStyle name="Odwiedzone hiperłącze" xfId="189" builtinId="9" hidden="1"/>
    <cellStyle name="Odwiedzone hiperłącze" xfId="191" builtinId="9" hidden="1"/>
    <cellStyle name="Odwiedzone hiperłącze" xfId="193" builtinId="9" hidden="1"/>
    <cellStyle name="Odwiedzone hiperłącze" xfId="195" builtinId="9" hidden="1"/>
    <cellStyle name="Odwiedzone hiperłącze" xfId="197" builtinId="9" hidden="1"/>
    <cellStyle name="Odwiedzone hiperłącze" xfId="199" builtinId="9" hidden="1"/>
    <cellStyle name="Odwiedzone hiperłącze" xfId="201" builtinId="9" hidden="1"/>
    <cellStyle name="Odwiedzone hiperłącze" xfId="203" builtinId="9" hidden="1"/>
    <cellStyle name="Odwiedzone hiperłącze" xfId="205" builtinId="9" hidden="1"/>
    <cellStyle name="Odwiedzone hiperłącze" xfId="207" builtinId="9" hidden="1"/>
    <cellStyle name="Odwiedzone hiperłącze" xfId="209" builtinId="9" hidden="1"/>
    <cellStyle name="Odwiedzone hiperłącze" xfId="211" builtinId="9" hidden="1"/>
    <cellStyle name="Odwiedzone hiperłącze" xfId="213" builtinId="9" hidden="1"/>
    <cellStyle name="Odwiedzone hiperłącze" xfId="215" builtinId="9" hidden="1"/>
    <cellStyle name="Odwiedzone hiperłącze" xfId="217" builtinId="9" hidden="1"/>
    <cellStyle name="Odwiedzone hiperłącze" xfId="219" builtinId="9" hidden="1"/>
    <cellStyle name="Odwiedzone hiperłącze" xfId="221" builtinId="9" hidden="1"/>
    <cellStyle name="Odwiedzone hiperłącze" xfId="223" builtinId="9" hidden="1"/>
    <cellStyle name="Odwiedzone hiperłącze" xfId="225" builtinId="9" hidden="1"/>
    <cellStyle name="Odwiedzone hiperłącze" xfId="227" builtinId="9" hidden="1"/>
    <cellStyle name="Odwiedzone hiperłącze" xfId="229" builtinId="9" hidden="1"/>
    <cellStyle name="Odwiedzone hiperłącze" xfId="231" builtinId="9" hidden="1"/>
    <cellStyle name="Odwiedzone hiperłącze" xfId="233" builtinId="9" hidden="1"/>
    <cellStyle name="Odwiedzone hiperłącze" xfId="235" builtinId="9" hidden="1"/>
    <cellStyle name="Odwiedzone hiperłącze" xfId="237" builtinId="9" hidden="1"/>
    <cellStyle name="Odwiedzone hiperłącze" xfId="239" builtinId="9" hidden="1"/>
    <cellStyle name="Odwiedzone hiperłącze" xfId="241" builtinId="9" hidden="1"/>
    <cellStyle name="Odwiedzone hiperłącze" xfId="243" builtinId="9" hidden="1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28</xdr:row>
      <xdr:rowOff>110629</xdr:rowOff>
    </xdr:from>
    <xdr:to>
      <xdr:col>0</xdr:col>
      <xdr:colOff>433210</xdr:colOff>
      <xdr:row>30</xdr:row>
      <xdr:rowOff>141110</xdr:rowOff>
    </xdr:to>
    <xdr:sp macro="" textlink="">
      <xdr:nvSpPr>
        <xdr:cNvPr id="7" name="Nawias klamrowy otwierający 6"/>
        <xdr:cNvSpPr/>
      </xdr:nvSpPr>
      <xdr:spPr>
        <a:xfrm>
          <a:off x="268111" y="10919740"/>
          <a:ext cx="165099" cy="1145259"/>
        </a:xfrm>
        <a:prstGeom prst="leftBrace">
          <a:avLst>
            <a:gd name="adj1" fmla="val 8333"/>
            <a:gd name="adj2" fmla="val 42607"/>
          </a:avLst>
        </a:prstGeom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pl-PL"/>
        </a:p>
      </xdr:txBody>
    </xdr:sp>
    <xdr:clientData/>
  </xdr:twoCellAnchor>
  <xdr:twoCellAnchor>
    <xdr:from>
      <xdr:col>0</xdr:col>
      <xdr:colOff>225778</xdr:colOff>
      <xdr:row>19</xdr:row>
      <xdr:rowOff>84668</xdr:rowOff>
    </xdr:from>
    <xdr:to>
      <xdr:col>0</xdr:col>
      <xdr:colOff>404990</xdr:colOff>
      <xdr:row>27</xdr:row>
      <xdr:rowOff>112890</xdr:rowOff>
    </xdr:to>
    <xdr:sp macro="" textlink="">
      <xdr:nvSpPr>
        <xdr:cNvPr id="8" name="Nawias klamrowy otwierający 7"/>
        <xdr:cNvSpPr/>
      </xdr:nvSpPr>
      <xdr:spPr>
        <a:xfrm>
          <a:off x="225778" y="6448779"/>
          <a:ext cx="179212" cy="4289778"/>
        </a:xfrm>
        <a:prstGeom prst="lef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268111</xdr:colOff>
      <xdr:row>31</xdr:row>
      <xdr:rowOff>65472</xdr:rowOff>
    </xdr:from>
    <xdr:to>
      <xdr:col>0</xdr:col>
      <xdr:colOff>414867</xdr:colOff>
      <xdr:row>33</xdr:row>
      <xdr:rowOff>138286</xdr:rowOff>
    </xdr:to>
    <xdr:sp macro="" textlink="">
      <xdr:nvSpPr>
        <xdr:cNvPr id="9" name="Nawias klamrowy otwierający 8"/>
        <xdr:cNvSpPr/>
      </xdr:nvSpPr>
      <xdr:spPr>
        <a:xfrm>
          <a:off x="268111" y="12172805"/>
          <a:ext cx="146756" cy="1145259"/>
        </a:xfrm>
        <a:prstGeom prst="leftBrace">
          <a:avLst>
            <a:gd name="adj1" fmla="val 8333"/>
            <a:gd name="adj2" fmla="val 42607"/>
          </a:avLst>
        </a:prstGeom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pl-PL"/>
        </a:p>
      </xdr:txBody>
    </xdr:sp>
    <xdr:clientData/>
  </xdr:twoCellAnchor>
  <xdr:twoCellAnchor>
    <xdr:from>
      <xdr:col>0</xdr:col>
      <xdr:colOff>282223</xdr:colOff>
      <xdr:row>34</xdr:row>
      <xdr:rowOff>70555</xdr:rowOff>
    </xdr:from>
    <xdr:to>
      <xdr:col>0</xdr:col>
      <xdr:colOff>400753</xdr:colOff>
      <xdr:row>42</xdr:row>
      <xdr:rowOff>155223</xdr:rowOff>
    </xdr:to>
    <xdr:sp macro="" textlink="">
      <xdr:nvSpPr>
        <xdr:cNvPr id="10" name="Nawias klamrowy otwierający 9"/>
        <xdr:cNvSpPr/>
      </xdr:nvSpPr>
      <xdr:spPr>
        <a:xfrm>
          <a:off x="282223" y="13433777"/>
          <a:ext cx="118530" cy="5827890"/>
        </a:xfrm>
        <a:prstGeom prst="lef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239886</xdr:colOff>
      <xdr:row>43</xdr:row>
      <xdr:rowOff>112889</xdr:rowOff>
    </xdr:from>
    <xdr:to>
      <xdr:col>0</xdr:col>
      <xdr:colOff>412045</xdr:colOff>
      <xdr:row>51</xdr:row>
      <xdr:rowOff>141112</xdr:rowOff>
    </xdr:to>
    <xdr:sp macro="" textlink="">
      <xdr:nvSpPr>
        <xdr:cNvPr id="12" name="Nawias klamrowy otwierający 11"/>
        <xdr:cNvSpPr/>
      </xdr:nvSpPr>
      <xdr:spPr>
        <a:xfrm>
          <a:off x="239886" y="19402778"/>
          <a:ext cx="172159" cy="6251223"/>
        </a:xfrm>
        <a:prstGeom prst="lef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C19" zoomScale="150" zoomScaleNormal="150" zoomScalePageLayoutView="150" workbookViewId="0">
      <selection activeCell="D22" sqref="D22"/>
    </sheetView>
  </sheetViews>
  <sheetFormatPr defaultColWidth="8.796875" defaultRowHeight="14.4" x14ac:dyDescent="0.3"/>
  <cols>
    <col min="1" max="1" width="3.69921875" style="2" customWidth="1"/>
    <col min="2" max="2" width="35.8984375" customWidth="1"/>
    <col min="3" max="3" width="10.8984375" style="1" customWidth="1"/>
    <col min="4" max="4" width="11.09765625" customWidth="1"/>
    <col min="5" max="5" width="79.296875" style="89" customWidth="1"/>
  </cols>
  <sheetData>
    <row r="1" spans="1:5" s="70" customFormat="1" ht="26.5" x14ac:dyDescent="0.3">
      <c r="A1" s="83" t="s">
        <v>0</v>
      </c>
      <c r="B1" s="83" t="s">
        <v>1</v>
      </c>
      <c r="C1" s="85" t="s">
        <v>5</v>
      </c>
      <c r="D1" s="83" t="s">
        <v>2</v>
      </c>
      <c r="E1" s="83" t="s">
        <v>3</v>
      </c>
    </row>
    <row r="2" spans="1:5" s="70" customFormat="1" ht="26.5" x14ac:dyDescent="0.3">
      <c r="A2" s="82">
        <v>1</v>
      </c>
      <c r="B2" s="71" t="s">
        <v>21</v>
      </c>
      <c r="C2" s="72"/>
      <c r="D2" s="73"/>
      <c r="E2" s="86" t="s">
        <v>26</v>
      </c>
    </row>
    <row r="3" spans="1:5" s="70" customFormat="1" ht="26.5" x14ac:dyDescent="0.3">
      <c r="A3" s="82">
        <v>2</v>
      </c>
      <c r="B3" s="71" t="s">
        <v>22</v>
      </c>
      <c r="C3" s="72"/>
      <c r="D3" s="73"/>
      <c r="E3" s="86" t="s">
        <v>6</v>
      </c>
    </row>
    <row r="4" spans="1:5" s="70" customFormat="1" ht="26.5" x14ac:dyDescent="0.3">
      <c r="A4" s="82">
        <v>3</v>
      </c>
      <c r="B4" s="71" t="s">
        <v>23</v>
      </c>
      <c r="C4" s="72"/>
      <c r="D4" s="73"/>
      <c r="E4" s="86" t="s">
        <v>27</v>
      </c>
    </row>
    <row r="5" spans="1:5" s="70" customFormat="1" ht="26.5" x14ac:dyDescent="0.3">
      <c r="A5" s="82">
        <v>4</v>
      </c>
      <c r="B5" s="71" t="s">
        <v>24</v>
      </c>
      <c r="C5" s="72"/>
      <c r="D5" s="73"/>
      <c r="E5" s="86" t="s">
        <v>28</v>
      </c>
    </row>
    <row r="6" spans="1:5" s="70" customFormat="1" ht="26.5" x14ac:dyDescent="0.3">
      <c r="A6" s="82">
        <v>5</v>
      </c>
      <c r="B6" s="71" t="s">
        <v>25</v>
      </c>
      <c r="C6" s="72"/>
      <c r="D6" s="73"/>
      <c r="E6" s="86" t="s">
        <v>29</v>
      </c>
    </row>
    <row r="7" spans="1:5" s="70" customFormat="1" ht="26.5" x14ac:dyDescent="0.3">
      <c r="A7" s="82">
        <v>6</v>
      </c>
      <c r="B7" s="71" t="s">
        <v>7</v>
      </c>
      <c r="C7" s="72"/>
      <c r="D7" s="73"/>
      <c r="E7" s="87" t="s">
        <v>162</v>
      </c>
    </row>
    <row r="8" spans="1:5" s="70" customFormat="1" ht="26.5" x14ac:dyDescent="0.3">
      <c r="A8" s="82">
        <v>7</v>
      </c>
      <c r="B8" s="71" t="s">
        <v>8</v>
      </c>
      <c r="C8" s="72"/>
      <c r="D8" s="73"/>
      <c r="E8" s="87" t="s">
        <v>163</v>
      </c>
    </row>
    <row r="9" spans="1:5" s="70" customFormat="1" ht="26.5" x14ac:dyDescent="0.3">
      <c r="A9" s="82">
        <v>8</v>
      </c>
      <c r="B9" s="71" t="s">
        <v>9</v>
      </c>
      <c r="C9" s="72"/>
      <c r="D9" s="73"/>
      <c r="E9" s="87" t="s">
        <v>167</v>
      </c>
    </row>
    <row r="10" spans="1:5" s="70" customFormat="1" ht="39.75" x14ac:dyDescent="0.3">
      <c r="A10" s="82">
        <v>9</v>
      </c>
      <c r="B10" s="71" t="s">
        <v>10</v>
      </c>
      <c r="C10" s="72"/>
      <c r="D10" s="73"/>
      <c r="E10" s="87" t="s">
        <v>168</v>
      </c>
    </row>
    <row r="11" spans="1:5" s="70" customFormat="1" ht="26.5" x14ac:dyDescent="0.3">
      <c r="A11" s="82">
        <v>10</v>
      </c>
      <c r="B11" s="71" t="s">
        <v>11</v>
      </c>
      <c r="C11" s="72"/>
      <c r="D11" s="73"/>
      <c r="E11" s="87" t="s">
        <v>162</v>
      </c>
    </row>
    <row r="12" spans="1:5" s="70" customFormat="1" ht="26.5" x14ac:dyDescent="0.3">
      <c r="A12" s="82">
        <v>11</v>
      </c>
      <c r="B12" s="71" t="s">
        <v>12</v>
      </c>
      <c r="C12" s="72"/>
      <c r="D12" s="73"/>
      <c r="E12" s="87" t="s">
        <v>169</v>
      </c>
    </row>
    <row r="13" spans="1:5" s="70" customFormat="1" ht="26.5" x14ac:dyDescent="0.3">
      <c r="A13" s="82">
        <v>12</v>
      </c>
      <c r="B13" s="71" t="s">
        <v>13</v>
      </c>
      <c r="C13" s="72"/>
      <c r="D13" s="73"/>
      <c r="E13" s="87" t="s">
        <v>166</v>
      </c>
    </row>
    <row r="14" spans="1:5" s="70" customFormat="1" ht="26.5" x14ac:dyDescent="0.3">
      <c r="A14" s="82">
        <v>13</v>
      </c>
      <c r="B14" s="71" t="s">
        <v>14</v>
      </c>
      <c r="C14" s="72"/>
      <c r="D14" s="73"/>
      <c r="E14" s="87" t="s">
        <v>164</v>
      </c>
    </row>
    <row r="15" spans="1:5" s="70" customFormat="1" ht="26.5" x14ac:dyDescent="0.3">
      <c r="A15" s="82">
        <v>14</v>
      </c>
      <c r="B15" s="71" t="s">
        <v>15</v>
      </c>
      <c r="C15" s="72"/>
      <c r="D15" s="73"/>
      <c r="E15" s="87" t="s">
        <v>165</v>
      </c>
    </row>
    <row r="16" spans="1:5" s="70" customFormat="1" ht="39.75" x14ac:dyDescent="0.3">
      <c r="A16" s="82">
        <v>15</v>
      </c>
      <c r="B16" s="71" t="s">
        <v>16</v>
      </c>
      <c r="C16" s="72"/>
      <c r="D16" s="73"/>
      <c r="E16" s="87" t="s">
        <v>170</v>
      </c>
    </row>
    <row r="17" spans="1:5" s="70" customFormat="1" ht="26.5" x14ac:dyDescent="0.3">
      <c r="A17" s="82">
        <v>16</v>
      </c>
      <c r="B17" s="71" t="s">
        <v>17</v>
      </c>
      <c r="C17" s="72"/>
      <c r="D17" s="73"/>
      <c r="E17" s="87" t="s">
        <v>169</v>
      </c>
    </row>
    <row r="18" spans="1:5" s="70" customFormat="1" ht="26.5" x14ac:dyDescent="0.3">
      <c r="A18" s="82">
        <v>17</v>
      </c>
      <c r="B18" s="71" t="s">
        <v>18</v>
      </c>
      <c r="C18" s="72"/>
      <c r="D18" s="73"/>
      <c r="E18" s="87" t="s">
        <v>171</v>
      </c>
    </row>
    <row r="19" spans="1:5" s="70" customFormat="1" ht="26.5" x14ac:dyDescent="0.3">
      <c r="A19" s="82">
        <v>18</v>
      </c>
      <c r="B19" s="71" t="s">
        <v>19</v>
      </c>
      <c r="C19" s="72"/>
      <c r="D19" s="73"/>
      <c r="E19" s="87" t="s">
        <v>172</v>
      </c>
    </row>
    <row r="20" spans="1:5" s="70" customFormat="1" ht="39.75" x14ac:dyDescent="0.3">
      <c r="A20" s="82">
        <v>19</v>
      </c>
      <c r="B20" s="71" t="s">
        <v>20</v>
      </c>
      <c r="C20" s="72"/>
      <c r="D20" s="73"/>
      <c r="E20" s="87" t="s">
        <v>173</v>
      </c>
    </row>
    <row r="21" spans="1:5" s="70" customFormat="1" ht="26.5" x14ac:dyDescent="0.3">
      <c r="A21" s="82">
        <v>20</v>
      </c>
      <c r="B21" s="71" t="s">
        <v>30</v>
      </c>
      <c r="C21" s="72"/>
      <c r="D21" s="73"/>
      <c r="E21" s="87" t="s">
        <v>162</v>
      </c>
    </row>
    <row r="22" spans="1:5" s="70" customFormat="1" ht="26.5" x14ac:dyDescent="0.3">
      <c r="A22" s="82">
        <v>21</v>
      </c>
      <c r="B22" s="71" t="s">
        <v>31</v>
      </c>
      <c r="C22" s="72"/>
      <c r="D22" s="73"/>
      <c r="E22" s="87" t="s">
        <v>174</v>
      </c>
    </row>
    <row r="23" spans="1:5" s="70" customFormat="1" ht="26.5" x14ac:dyDescent="0.3">
      <c r="A23" s="82">
        <v>22</v>
      </c>
      <c r="B23" s="71" t="s">
        <v>32</v>
      </c>
      <c r="C23" s="72"/>
      <c r="D23" s="73"/>
      <c r="E23" s="87" t="s">
        <v>167</v>
      </c>
    </row>
    <row r="24" spans="1:5" s="70" customFormat="1" ht="39.75" x14ac:dyDescent="0.3">
      <c r="A24" s="82">
        <v>23</v>
      </c>
      <c r="B24" s="71" t="s">
        <v>33</v>
      </c>
      <c r="C24" s="72"/>
      <c r="D24" s="73"/>
      <c r="E24" s="87" t="s">
        <v>168</v>
      </c>
    </row>
    <row r="25" spans="1:5" s="70" customFormat="1" ht="26.5" x14ac:dyDescent="0.3">
      <c r="A25" s="82">
        <v>24</v>
      </c>
      <c r="B25" s="71" t="s">
        <v>34</v>
      </c>
      <c r="C25" s="72"/>
      <c r="D25" s="73"/>
      <c r="E25" s="87" t="s">
        <v>162</v>
      </c>
    </row>
    <row r="26" spans="1:5" s="70" customFormat="1" ht="26.5" x14ac:dyDescent="0.3">
      <c r="A26" s="82">
        <v>25</v>
      </c>
      <c r="B26" s="71" t="s">
        <v>35</v>
      </c>
      <c r="C26" s="72"/>
      <c r="D26" s="73"/>
      <c r="E26" s="87" t="s">
        <v>169</v>
      </c>
    </row>
    <row r="27" spans="1:5" s="70" customFormat="1" ht="26.5" x14ac:dyDescent="0.3">
      <c r="A27" s="82">
        <v>26</v>
      </c>
      <c r="B27" s="71" t="s">
        <v>36</v>
      </c>
      <c r="C27" s="72"/>
      <c r="D27" s="73"/>
      <c r="E27" s="87" t="s">
        <v>166</v>
      </c>
    </row>
    <row r="28" spans="1:5" s="70" customFormat="1" ht="26.5" x14ac:dyDescent="0.3">
      <c r="A28" s="82">
        <v>27</v>
      </c>
      <c r="B28" s="71" t="s">
        <v>37</v>
      </c>
      <c r="C28" s="72"/>
      <c r="D28" s="73"/>
      <c r="E28" s="87" t="s">
        <v>164</v>
      </c>
    </row>
    <row r="29" spans="1:5" s="70" customFormat="1" ht="26.5" x14ac:dyDescent="0.3">
      <c r="A29" s="82">
        <v>28</v>
      </c>
      <c r="B29" s="71" t="s">
        <v>38</v>
      </c>
      <c r="C29" s="72"/>
      <c r="D29" s="73"/>
      <c r="E29" s="87" t="s">
        <v>165</v>
      </c>
    </row>
    <row r="30" spans="1:5" s="70" customFormat="1" ht="39.75" x14ac:dyDescent="0.3">
      <c r="A30" s="82">
        <v>29</v>
      </c>
      <c r="B30" s="71" t="s">
        <v>39</v>
      </c>
      <c r="C30" s="72"/>
      <c r="D30" s="73"/>
      <c r="E30" s="87" t="s">
        <v>170</v>
      </c>
    </row>
    <row r="31" spans="1:5" s="70" customFormat="1" ht="26.5" x14ac:dyDescent="0.3">
      <c r="A31" s="82">
        <v>30</v>
      </c>
      <c r="B31" s="71" t="s">
        <v>40</v>
      </c>
      <c r="C31" s="72"/>
      <c r="D31" s="73"/>
      <c r="E31" s="87" t="s">
        <v>169</v>
      </c>
    </row>
    <row r="32" spans="1:5" s="70" customFormat="1" ht="26.5" x14ac:dyDescent="0.3">
      <c r="A32" s="82">
        <v>31</v>
      </c>
      <c r="B32" s="71" t="s">
        <v>41</v>
      </c>
      <c r="C32" s="72"/>
      <c r="D32" s="73"/>
      <c r="E32" s="87" t="s">
        <v>171</v>
      </c>
    </row>
    <row r="33" spans="1:5" s="70" customFormat="1" ht="26.5" x14ac:dyDescent="0.3">
      <c r="A33" s="82">
        <v>32</v>
      </c>
      <c r="B33" s="71" t="s">
        <v>42</v>
      </c>
      <c r="C33" s="72"/>
      <c r="D33" s="73"/>
      <c r="E33" s="87" t="s">
        <v>172</v>
      </c>
    </row>
    <row r="34" spans="1:5" s="70" customFormat="1" ht="39.75" x14ac:dyDescent="0.3">
      <c r="A34" s="82">
        <v>33</v>
      </c>
      <c r="B34" s="71" t="s">
        <v>43</v>
      </c>
      <c r="C34" s="72"/>
      <c r="D34" s="73"/>
      <c r="E34" s="87" t="s">
        <v>173</v>
      </c>
    </row>
    <row r="35" spans="1:5" s="70" customFormat="1" ht="53" x14ac:dyDescent="0.3">
      <c r="A35" s="82">
        <v>34</v>
      </c>
      <c r="B35" s="71" t="s">
        <v>175</v>
      </c>
      <c r="C35" s="72"/>
      <c r="D35" s="73"/>
      <c r="E35" s="86" t="s">
        <v>4</v>
      </c>
    </row>
    <row r="36" spans="1:5" s="70" customFormat="1" ht="39.75" x14ac:dyDescent="0.3">
      <c r="A36" s="82">
        <v>35</v>
      </c>
      <c r="B36" s="71" t="s">
        <v>44</v>
      </c>
      <c r="C36" s="72"/>
      <c r="D36" s="73"/>
      <c r="E36" s="86" t="s">
        <v>4</v>
      </c>
    </row>
    <row r="37" spans="1:5" s="70" customFormat="1" ht="26.5" x14ac:dyDescent="0.3">
      <c r="A37" s="82">
        <v>36</v>
      </c>
      <c r="B37" s="71" t="s">
        <v>45</v>
      </c>
      <c r="C37" s="72"/>
      <c r="D37" s="73"/>
      <c r="E37" s="86" t="s">
        <v>47</v>
      </c>
    </row>
    <row r="38" spans="1:5" s="70" customFormat="1" ht="26.5" x14ac:dyDescent="0.3">
      <c r="A38" s="82">
        <v>37</v>
      </c>
      <c r="B38" s="71" t="s">
        <v>46</v>
      </c>
      <c r="C38" s="72"/>
      <c r="D38" s="73"/>
      <c r="E38" s="86" t="s">
        <v>47</v>
      </c>
    </row>
    <row r="39" spans="1:5" s="70" customFormat="1" ht="26.5" x14ac:dyDescent="0.3">
      <c r="A39" s="82">
        <v>38</v>
      </c>
      <c r="B39" s="71" t="s">
        <v>49</v>
      </c>
      <c r="C39" s="72"/>
      <c r="D39" s="73"/>
      <c r="E39" s="86" t="s">
        <v>47</v>
      </c>
    </row>
    <row r="40" spans="1:5" s="70" customFormat="1" ht="26.5" x14ac:dyDescent="0.3">
      <c r="A40" s="82">
        <v>39</v>
      </c>
      <c r="B40" s="71" t="s">
        <v>48</v>
      </c>
      <c r="C40" s="72"/>
      <c r="D40" s="73"/>
      <c r="E40" s="86" t="s">
        <v>47</v>
      </c>
    </row>
    <row r="41" spans="1:5" s="70" customFormat="1" ht="26.5" x14ac:dyDescent="0.3">
      <c r="A41" s="82">
        <v>40</v>
      </c>
      <c r="B41" s="71" t="s">
        <v>50</v>
      </c>
      <c r="C41" s="72"/>
      <c r="D41" s="73"/>
      <c r="E41" s="86" t="s">
        <v>47</v>
      </c>
    </row>
    <row r="42" spans="1:5" s="70" customFormat="1" ht="26.5" x14ac:dyDescent="0.3">
      <c r="A42" s="82">
        <v>41</v>
      </c>
      <c r="B42" s="71" t="s">
        <v>51</v>
      </c>
      <c r="C42" s="72"/>
      <c r="D42" s="73"/>
      <c r="E42" s="86" t="s">
        <v>47</v>
      </c>
    </row>
    <row r="43" spans="1:5" s="70" customFormat="1" ht="26.5" x14ac:dyDescent="0.3">
      <c r="A43" s="82">
        <v>42</v>
      </c>
      <c r="B43" s="71" t="s">
        <v>52</v>
      </c>
      <c r="C43" s="72"/>
      <c r="D43" s="73"/>
      <c r="E43" s="86" t="s">
        <v>47</v>
      </c>
    </row>
    <row r="44" spans="1:5" s="70" customFormat="1" ht="26.5" x14ac:dyDescent="0.3">
      <c r="A44" s="82">
        <v>43</v>
      </c>
      <c r="B44" s="71" t="s">
        <v>53</v>
      </c>
      <c r="C44" s="72"/>
      <c r="D44" s="73"/>
      <c r="E44" s="86" t="s">
        <v>47</v>
      </c>
    </row>
    <row r="45" spans="1:5" s="70" customFormat="1" ht="26.5" x14ac:dyDescent="0.3">
      <c r="A45" s="82">
        <v>44</v>
      </c>
      <c r="B45" s="71" t="s">
        <v>54</v>
      </c>
      <c r="C45" s="72"/>
      <c r="D45" s="73"/>
      <c r="E45" s="86" t="s">
        <v>47</v>
      </c>
    </row>
    <row r="46" spans="1:5" s="70" customFormat="1" ht="26.5" x14ac:dyDescent="0.3">
      <c r="A46" s="82">
        <v>45</v>
      </c>
      <c r="B46" s="71" t="s">
        <v>55</v>
      </c>
      <c r="C46" s="72"/>
      <c r="D46" s="73"/>
      <c r="E46" s="86" t="s">
        <v>47</v>
      </c>
    </row>
    <row r="47" spans="1:5" s="70" customFormat="1" ht="53" x14ac:dyDescent="0.3">
      <c r="A47" s="82">
        <v>46</v>
      </c>
      <c r="B47" s="71" t="s">
        <v>175</v>
      </c>
      <c r="C47" s="72"/>
      <c r="D47" s="73"/>
      <c r="E47" s="86" t="s">
        <v>47</v>
      </c>
    </row>
    <row r="48" spans="1:5" s="70" customFormat="1" ht="39.75" x14ac:dyDescent="0.3">
      <c r="A48" s="82">
        <v>47</v>
      </c>
      <c r="B48" s="71" t="s">
        <v>44</v>
      </c>
      <c r="C48" s="72"/>
      <c r="D48" s="73"/>
      <c r="E48" s="86" t="s">
        <v>47</v>
      </c>
    </row>
    <row r="49" spans="1:5" s="70" customFormat="1" ht="26.5" x14ac:dyDescent="0.3">
      <c r="A49" s="82">
        <v>48</v>
      </c>
      <c r="B49" s="74" t="s">
        <v>57</v>
      </c>
      <c r="C49" s="72"/>
      <c r="D49" s="73"/>
      <c r="E49" s="86"/>
    </row>
    <row r="50" spans="1:5" s="70" customFormat="1" ht="13.25" x14ac:dyDescent="0.3">
      <c r="A50" s="82">
        <v>49</v>
      </c>
      <c r="B50" s="75" t="s">
        <v>56</v>
      </c>
      <c r="C50" s="76"/>
      <c r="D50" s="77"/>
      <c r="E50" s="86"/>
    </row>
    <row r="51" spans="1:5" s="70" customFormat="1" ht="13.25" x14ac:dyDescent="0.3">
      <c r="A51" s="84"/>
      <c r="C51" s="78"/>
      <c r="E51" s="88"/>
    </row>
    <row r="52" spans="1:5" s="70" customFormat="1" ht="26.5" x14ac:dyDescent="0.3">
      <c r="A52" s="84"/>
      <c r="B52" s="79" t="s">
        <v>66</v>
      </c>
      <c r="C52" s="78"/>
      <c r="E52" s="88"/>
    </row>
    <row r="53" spans="1:5" s="70" customFormat="1" ht="13.25" x14ac:dyDescent="0.3">
      <c r="A53" s="84"/>
      <c r="B53" s="79"/>
      <c r="C53" s="78"/>
      <c r="E53" s="88"/>
    </row>
    <row r="54" spans="1:5" s="70" customFormat="1" ht="13.25" x14ac:dyDescent="0.3">
      <c r="A54" s="84"/>
      <c r="B54" s="80" t="s">
        <v>64</v>
      </c>
      <c r="C54" s="81" t="s">
        <v>65</v>
      </c>
      <c r="E54" s="88"/>
    </row>
    <row r="55" spans="1:5" s="70" customFormat="1" ht="26.5" x14ac:dyDescent="0.3">
      <c r="A55" s="84"/>
      <c r="B55" s="82" t="s">
        <v>72</v>
      </c>
      <c r="C55" s="82" t="s">
        <v>161</v>
      </c>
      <c r="E55" s="88"/>
    </row>
    <row r="56" spans="1:5" s="70" customFormat="1" ht="13.25" x14ac:dyDescent="0.3">
      <c r="A56" s="84"/>
      <c r="B56" s="82" t="s">
        <v>67</v>
      </c>
      <c r="C56" s="82" t="s">
        <v>59</v>
      </c>
      <c r="E56" s="88"/>
    </row>
    <row r="57" spans="1:5" s="70" customFormat="1" ht="13.25" x14ac:dyDescent="0.3">
      <c r="A57" s="84"/>
      <c r="B57" s="82" t="s">
        <v>68</v>
      </c>
      <c r="C57" s="82" t="s">
        <v>60</v>
      </c>
      <c r="E57" s="88"/>
    </row>
    <row r="58" spans="1:5" s="70" customFormat="1" ht="13.25" x14ac:dyDescent="0.3">
      <c r="A58" s="84"/>
      <c r="B58" s="82" t="s">
        <v>69</v>
      </c>
      <c r="C58" s="82" t="s">
        <v>61</v>
      </c>
      <c r="E58" s="88"/>
    </row>
    <row r="59" spans="1:5" s="70" customFormat="1" ht="13.25" x14ac:dyDescent="0.3">
      <c r="A59" s="84"/>
      <c r="B59" s="82" t="s">
        <v>70</v>
      </c>
      <c r="C59" s="82" t="s">
        <v>62</v>
      </c>
      <c r="E59" s="88"/>
    </row>
    <row r="60" spans="1:5" s="70" customFormat="1" ht="13.25" x14ac:dyDescent="0.3">
      <c r="A60" s="84"/>
      <c r="B60" s="82" t="s">
        <v>71</v>
      </c>
      <c r="C60" s="82" t="s">
        <v>63</v>
      </c>
      <c r="E60" s="88"/>
    </row>
  </sheetData>
  <pageMargins left="0.31496062992125984" right="0.31496062992125984" top="0.35433070866141736" bottom="0.35433070866141736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topLeftCell="A58" zoomScale="70" zoomScaleNormal="70" zoomScalePageLayoutView="70" workbookViewId="0">
      <selection activeCell="E63" sqref="E63"/>
    </sheetView>
  </sheetViews>
  <sheetFormatPr defaultColWidth="10.796875" defaultRowHeight="14.4" x14ac:dyDescent="0.3"/>
  <cols>
    <col min="1" max="1" width="6.5" style="3" customWidth="1"/>
    <col min="2" max="2" width="3.796875" style="3" customWidth="1"/>
    <col min="3" max="3" width="91.69921875" style="3" customWidth="1"/>
    <col min="4" max="4" width="16.69921875" style="3" customWidth="1"/>
    <col min="5" max="5" width="17.796875" style="3" customWidth="1"/>
    <col min="6" max="6" width="5.19921875" style="3" customWidth="1"/>
    <col min="7" max="7" width="4.5" style="3" customWidth="1"/>
    <col min="8" max="8" width="4" style="3" customWidth="1"/>
    <col min="9" max="9" width="67.5" style="3" customWidth="1"/>
    <col min="10" max="10" width="25" style="3" customWidth="1"/>
    <col min="11" max="11" width="21.19921875" style="3" customWidth="1"/>
    <col min="12" max="12" width="13.5" style="3" customWidth="1"/>
    <col min="13" max="13" width="10.796875" style="3"/>
    <col min="14" max="14" width="13.19921875" style="3" customWidth="1"/>
    <col min="15" max="15" width="12.69921875" style="3" customWidth="1"/>
    <col min="16" max="16" width="10.796875" style="3"/>
    <col min="17" max="17" width="14.296875" style="3" customWidth="1"/>
    <col min="18" max="18" width="11.5" style="3" bestFit="1" customWidth="1"/>
    <col min="19" max="19" width="20" style="3" bestFit="1" customWidth="1"/>
    <col min="20" max="24" width="10.796875" style="3"/>
    <col min="25" max="26" width="0" style="3" hidden="1" customWidth="1"/>
    <col min="27" max="16384" width="10.796875" style="3"/>
  </cols>
  <sheetData>
    <row r="1" spans="2:26" ht="40.049999999999997" customHeight="1" x14ac:dyDescent="0.3">
      <c r="B1" s="45" t="s">
        <v>96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Y1" s="23">
        <v>8</v>
      </c>
      <c r="Z1" s="23">
        <v>24</v>
      </c>
    </row>
    <row r="2" spans="2:26" ht="21.35" x14ac:dyDescent="0.3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Y2" s="23">
        <f>Y1*12</f>
        <v>96</v>
      </c>
      <c r="Z2" s="23"/>
    </row>
    <row r="3" spans="2:26" ht="25.95" x14ac:dyDescent="0.3">
      <c r="B3" s="46" t="s">
        <v>84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26" ht="25.95" x14ac:dyDescent="0.3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26" ht="21.35" x14ac:dyDescent="0.3">
      <c r="B5" s="48" t="s">
        <v>89</v>
      </c>
      <c r="C5" s="48"/>
      <c r="D5" s="47" t="s">
        <v>97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7" spans="2:26" ht="15" thickBot="1" x14ac:dyDescent="0.35"/>
    <row r="8" spans="2:26" s="20" customFormat="1" ht="48.4" x14ac:dyDescent="0.3">
      <c r="B8" s="21" t="s">
        <v>73</v>
      </c>
      <c r="C8" s="17" t="s">
        <v>95</v>
      </c>
      <c r="D8" s="17" t="s">
        <v>85</v>
      </c>
      <c r="E8" s="17" t="s">
        <v>86</v>
      </c>
      <c r="F8" s="44" t="s">
        <v>87</v>
      </c>
      <c r="G8" s="44"/>
      <c r="H8" s="44"/>
      <c r="I8" s="17" t="s">
        <v>134</v>
      </c>
      <c r="J8" s="18" t="s">
        <v>94</v>
      </c>
      <c r="K8" s="18" t="s">
        <v>129</v>
      </c>
      <c r="L8" s="18" t="s">
        <v>125</v>
      </c>
      <c r="M8" s="18" t="s">
        <v>88</v>
      </c>
      <c r="N8" s="18" t="s">
        <v>126</v>
      </c>
      <c r="O8" s="18" t="s">
        <v>127</v>
      </c>
      <c r="P8" s="18" t="s">
        <v>88</v>
      </c>
      <c r="Q8" s="19" t="s">
        <v>128</v>
      </c>
    </row>
    <row r="9" spans="2:26" ht="16.149999999999999" x14ac:dyDescent="0.3">
      <c r="B9" s="58" t="s">
        <v>98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</row>
    <row r="10" spans="2:26" ht="36.75" customHeight="1" x14ac:dyDescent="0.3">
      <c r="B10" s="61" t="s">
        <v>156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/>
      <c r="R10" s="33"/>
    </row>
    <row r="11" spans="2:26" ht="43.2" x14ac:dyDescent="0.3">
      <c r="B11" s="6">
        <v>1</v>
      </c>
      <c r="C11" s="7" t="s">
        <v>92</v>
      </c>
      <c r="D11" s="7" t="s">
        <v>74</v>
      </c>
      <c r="E11" s="7" t="s">
        <v>90</v>
      </c>
      <c r="F11" s="7" t="s">
        <v>91</v>
      </c>
      <c r="G11" s="7" t="s">
        <v>91</v>
      </c>
      <c r="H11" s="7" t="s">
        <v>91</v>
      </c>
      <c r="I11" s="4" t="s">
        <v>26</v>
      </c>
      <c r="J11" s="12"/>
      <c r="K11" s="30">
        <v>140000</v>
      </c>
      <c r="L11" s="8">
        <v>0</v>
      </c>
      <c r="M11" s="10">
        <f>L11*23%</f>
        <v>0</v>
      </c>
      <c r="N11" s="10">
        <f>L11+M11</f>
        <v>0</v>
      </c>
      <c r="O11" s="10">
        <f>K11*L11</f>
        <v>0</v>
      </c>
      <c r="P11" s="10">
        <f>O11*23%</f>
        <v>0</v>
      </c>
      <c r="Q11" s="11">
        <f>O11+P11</f>
        <v>0</v>
      </c>
    </row>
    <row r="12" spans="2:26" x14ac:dyDescent="0.3">
      <c r="B12" s="6">
        <v>2</v>
      </c>
      <c r="C12" s="7" t="s">
        <v>92</v>
      </c>
      <c r="D12" s="7" t="s">
        <v>77</v>
      </c>
      <c r="E12" s="7" t="s">
        <v>90</v>
      </c>
      <c r="F12" s="7" t="s">
        <v>91</v>
      </c>
      <c r="G12" s="7" t="s">
        <v>91</v>
      </c>
      <c r="H12" s="7" t="s">
        <v>91</v>
      </c>
      <c r="I12" s="4" t="s">
        <v>6</v>
      </c>
      <c r="J12" s="12"/>
      <c r="K12" s="30">
        <v>5000</v>
      </c>
      <c r="L12" s="8">
        <v>0</v>
      </c>
      <c r="M12" s="10">
        <f t="shared" ref="M12:M69" si="0">L12*23%</f>
        <v>0</v>
      </c>
      <c r="N12" s="10">
        <f t="shared" ref="N12:N57" si="1">L12+M12</f>
        <v>0</v>
      </c>
      <c r="O12" s="10">
        <f t="shared" ref="O12:O57" si="2">K12*L12</f>
        <v>0</v>
      </c>
      <c r="P12" s="10">
        <f t="shared" ref="P12:P69" si="3">O12*23%</f>
        <v>0</v>
      </c>
      <c r="Q12" s="11">
        <f t="shared" ref="Q12:Q57" si="4">O12+P12</f>
        <v>0</v>
      </c>
    </row>
    <row r="13" spans="2:26" ht="28.8" x14ac:dyDescent="0.3">
      <c r="B13" s="6">
        <v>3</v>
      </c>
      <c r="C13" s="7" t="s">
        <v>92</v>
      </c>
      <c r="D13" s="7" t="s">
        <v>78</v>
      </c>
      <c r="E13" s="7" t="s">
        <v>90</v>
      </c>
      <c r="F13" s="7" t="s">
        <v>91</v>
      </c>
      <c r="G13" s="7" t="s">
        <v>91</v>
      </c>
      <c r="H13" s="7" t="s">
        <v>91</v>
      </c>
      <c r="I13" s="4" t="s">
        <v>27</v>
      </c>
      <c r="J13" s="12"/>
      <c r="K13" s="30">
        <v>5000</v>
      </c>
      <c r="L13" s="8">
        <v>0</v>
      </c>
      <c r="M13" s="10">
        <f t="shared" si="0"/>
        <v>0</v>
      </c>
      <c r="N13" s="10">
        <f t="shared" si="1"/>
        <v>0</v>
      </c>
      <c r="O13" s="10">
        <f t="shared" si="2"/>
        <v>0</v>
      </c>
      <c r="P13" s="10">
        <f t="shared" si="3"/>
        <v>0</v>
      </c>
      <c r="Q13" s="11">
        <f t="shared" si="4"/>
        <v>0</v>
      </c>
    </row>
    <row r="14" spans="2:26" ht="43.2" x14ac:dyDescent="0.3">
      <c r="B14" s="6">
        <v>4</v>
      </c>
      <c r="C14" s="7" t="s">
        <v>93</v>
      </c>
      <c r="D14" s="7" t="s">
        <v>79</v>
      </c>
      <c r="E14" s="7" t="s">
        <v>90</v>
      </c>
      <c r="F14" s="9" t="s">
        <v>91</v>
      </c>
      <c r="G14" s="9" t="s">
        <v>91</v>
      </c>
      <c r="H14" s="9" t="s">
        <v>91</v>
      </c>
      <c r="I14" s="4" t="s">
        <v>28</v>
      </c>
      <c r="J14" s="12"/>
      <c r="K14" s="30">
        <v>50000</v>
      </c>
      <c r="L14" s="8">
        <v>0</v>
      </c>
      <c r="M14" s="10">
        <f t="shared" si="0"/>
        <v>0</v>
      </c>
      <c r="N14" s="10">
        <f t="shared" si="1"/>
        <v>0</v>
      </c>
      <c r="O14" s="10">
        <f t="shared" si="2"/>
        <v>0</v>
      </c>
      <c r="P14" s="10">
        <f t="shared" si="3"/>
        <v>0</v>
      </c>
      <c r="Q14" s="11">
        <f t="shared" si="4"/>
        <v>0</v>
      </c>
    </row>
    <row r="15" spans="2:26" ht="43.2" x14ac:dyDescent="0.3">
      <c r="B15" s="6">
        <v>5</v>
      </c>
      <c r="C15" s="7" t="s">
        <v>93</v>
      </c>
      <c r="D15" s="7" t="s">
        <v>80</v>
      </c>
      <c r="E15" s="7" t="s">
        <v>90</v>
      </c>
      <c r="F15" s="9" t="s">
        <v>91</v>
      </c>
      <c r="G15" s="9" t="s">
        <v>91</v>
      </c>
      <c r="H15" s="9" t="s">
        <v>91</v>
      </c>
      <c r="I15" s="4" t="s">
        <v>29</v>
      </c>
      <c r="J15" s="12"/>
      <c r="K15" s="30">
        <v>10000</v>
      </c>
      <c r="L15" s="8">
        <v>0</v>
      </c>
      <c r="M15" s="10">
        <f t="shared" si="0"/>
        <v>0</v>
      </c>
      <c r="N15" s="10">
        <f t="shared" ref="N15" si="5">L15+M15</f>
        <v>0</v>
      </c>
      <c r="O15" s="10">
        <f t="shared" ref="O15" si="6">K15*L15</f>
        <v>0</v>
      </c>
      <c r="P15" s="10">
        <f t="shared" si="3"/>
        <v>0</v>
      </c>
      <c r="Q15" s="11">
        <f t="shared" ref="Q15" si="7">O15+P15</f>
        <v>0</v>
      </c>
    </row>
    <row r="16" spans="2:26" x14ac:dyDescent="0.3">
      <c r="B16" s="6">
        <v>6</v>
      </c>
      <c r="C16" s="7" t="s">
        <v>57</v>
      </c>
      <c r="D16" s="7" t="s">
        <v>91</v>
      </c>
      <c r="E16" s="7" t="s">
        <v>91</v>
      </c>
      <c r="F16" s="7" t="s">
        <v>91</v>
      </c>
      <c r="G16" s="7" t="s">
        <v>91</v>
      </c>
      <c r="H16" s="7" t="s">
        <v>91</v>
      </c>
      <c r="I16" s="7"/>
      <c r="J16" s="12"/>
      <c r="K16" s="30">
        <v>210000</v>
      </c>
      <c r="L16" s="8">
        <v>0</v>
      </c>
      <c r="M16" s="10">
        <f t="shared" si="0"/>
        <v>0</v>
      </c>
      <c r="N16" s="10">
        <f t="shared" si="1"/>
        <v>0</v>
      </c>
      <c r="O16" s="10">
        <f t="shared" si="2"/>
        <v>0</v>
      </c>
      <c r="P16" s="10">
        <f t="shared" si="3"/>
        <v>0</v>
      </c>
      <c r="Q16" s="11">
        <f t="shared" si="4"/>
        <v>0</v>
      </c>
    </row>
    <row r="17" spans="1:17" ht="9.9499999999999993" customHeight="1" x14ac:dyDescent="0.3"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</row>
    <row r="18" spans="1:17" x14ac:dyDescent="0.3">
      <c r="B18" s="64" t="s">
        <v>130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/>
    </row>
    <row r="19" spans="1:17" ht="35" customHeight="1" x14ac:dyDescent="0.3">
      <c r="B19" s="49" t="s">
        <v>157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1"/>
    </row>
    <row r="20" spans="1:17" ht="43.2" x14ac:dyDescent="0.3">
      <c r="B20" s="6">
        <v>7</v>
      </c>
      <c r="C20" s="7" t="s">
        <v>131</v>
      </c>
      <c r="D20" s="7" t="s">
        <v>74</v>
      </c>
      <c r="E20" s="7" t="s">
        <v>75</v>
      </c>
      <c r="F20" s="7" t="s">
        <v>76</v>
      </c>
      <c r="G20" s="7"/>
      <c r="H20" s="7"/>
      <c r="I20" s="5" t="s">
        <v>99</v>
      </c>
      <c r="J20" s="5"/>
      <c r="K20" s="30">
        <v>140000</v>
      </c>
      <c r="L20" s="8">
        <v>0</v>
      </c>
      <c r="M20" s="10">
        <f t="shared" si="0"/>
        <v>0</v>
      </c>
      <c r="N20" s="10">
        <f t="shared" si="1"/>
        <v>0</v>
      </c>
      <c r="O20" s="10">
        <f t="shared" si="2"/>
        <v>0</v>
      </c>
      <c r="P20" s="10">
        <f t="shared" si="3"/>
        <v>0</v>
      </c>
      <c r="Q20" s="11">
        <f t="shared" si="4"/>
        <v>0</v>
      </c>
    </row>
    <row r="21" spans="1:17" ht="72" x14ac:dyDescent="0.3">
      <c r="B21" s="6">
        <v>8</v>
      </c>
      <c r="C21" s="7" t="s">
        <v>133</v>
      </c>
      <c r="D21" s="7" t="s">
        <v>74</v>
      </c>
      <c r="E21" s="7" t="s">
        <v>75</v>
      </c>
      <c r="F21" s="7" t="s">
        <v>76</v>
      </c>
      <c r="G21" s="7"/>
      <c r="H21" s="7" t="s">
        <v>82</v>
      </c>
      <c r="I21" s="5" t="s">
        <v>106</v>
      </c>
      <c r="J21" s="5"/>
      <c r="K21" s="30">
        <v>140000</v>
      </c>
      <c r="L21" s="8">
        <v>0</v>
      </c>
      <c r="M21" s="10">
        <f t="shared" ref="M21:M27" si="8">L21*23%</f>
        <v>0</v>
      </c>
      <c r="N21" s="10">
        <f t="shared" ref="N21:N27" si="9">L21+M21</f>
        <v>0</v>
      </c>
      <c r="O21" s="10">
        <f t="shared" ref="O21:O27" si="10">K21*L21</f>
        <v>0</v>
      </c>
      <c r="P21" s="10">
        <f t="shared" ref="P21:P27" si="11">O21*23%</f>
        <v>0</v>
      </c>
      <c r="Q21" s="11">
        <f t="shared" ref="Q21:Q27" si="12">O21+P21</f>
        <v>0</v>
      </c>
    </row>
    <row r="22" spans="1:17" ht="57.6" x14ac:dyDescent="0.3">
      <c r="B22" s="6">
        <v>9</v>
      </c>
      <c r="C22" s="7" t="s">
        <v>133</v>
      </c>
      <c r="D22" s="7" t="s">
        <v>74</v>
      </c>
      <c r="E22" s="7" t="s">
        <v>75</v>
      </c>
      <c r="F22" s="7" t="s">
        <v>76</v>
      </c>
      <c r="G22" s="7" t="s">
        <v>81</v>
      </c>
      <c r="H22" s="7"/>
      <c r="I22" s="5" t="s">
        <v>155</v>
      </c>
      <c r="J22" s="5"/>
      <c r="K22" s="30">
        <v>140000</v>
      </c>
      <c r="L22" s="8">
        <v>0</v>
      </c>
      <c r="M22" s="10">
        <f t="shared" si="8"/>
        <v>0</v>
      </c>
      <c r="N22" s="10">
        <f t="shared" si="9"/>
        <v>0</v>
      </c>
      <c r="O22" s="10">
        <f t="shared" si="10"/>
        <v>0</v>
      </c>
      <c r="P22" s="10">
        <f t="shared" si="11"/>
        <v>0</v>
      </c>
      <c r="Q22" s="11">
        <f t="shared" si="12"/>
        <v>0</v>
      </c>
    </row>
    <row r="23" spans="1:17" ht="72" x14ac:dyDescent="0.3">
      <c r="A23" s="43" t="s">
        <v>149</v>
      </c>
      <c r="B23" s="6">
        <v>10</v>
      </c>
      <c r="C23" s="7" t="s">
        <v>133</v>
      </c>
      <c r="D23" s="7" t="s">
        <v>74</v>
      </c>
      <c r="E23" s="7" t="s">
        <v>75</v>
      </c>
      <c r="F23" s="7" t="s">
        <v>76</v>
      </c>
      <c r="G23" s="7" t="s">
        <v>81</v>
      </c>
      <c r="H23" s="7" t="s">
        <v>82</v>
      </c>
      <c r="I23" s="5" t="s">
        <v>109</v>
      </c>
      <c r="J23" s="5"/>
      <c r="K23" s="30">
        <v>140000</v>
      </c>
      <c r="L23" s="8">
        <v>0</v>
      </c>
      <c r="M23" s="10">
        <f t="shared" si="8"/>
        <v>0</v>
      </c>
      <c r="N23" s="10">
        <f t="shared" si="9"/>
        <v>0</v>
      </c>
      <c r="O23" s="10">
        <f t="shared" si="10"/>
        <v>0</v>
      </c>
      <c r="P23" s="10">
        <f t="shared" si="11"/>
        <v>0</v>
      </c>
      <c r="Q23" s="11">
        <f t="shared" si="12"/>
        <v>0</v>
      </c>
    </row>
    <row r="24" spans="1:17" ht="43.2" x14ac:dyDescent="0.3">
      <c r="A24" s="43"/>
      <c r="B24" s="6">
        <v>11</v>
      </c>
      <c r="C24" s="7" t="s">
        <v>131</v>
      </c>
      <c r="D24" s="7" t="s">
        <v>74</v>
      </c>
      <c r="E24" s="7" t="s">
        <v>83</v>
      </c>
      <c r="F24" s="7" t="s">
        <v>76</v>
      </c>
      <c r="G24" s="7"/>
      <c r="H24" s="7"/>
      <c r="I24" s="5" t="s">
        <v>112</v>
      </c>
      <c r="J24" s="5"/>
      <c r="K24" s="30">
        <v>140000</v>
      </c>
      <c r="L24" s="8">
        <v>0</v>
      </c>
      <c r="M24" s="10">
        <f t="shared" si="8"/>
        <v>0</v>
      </c>
      <c r="N24" s="10">
        <f t="shared" si="9"/>
        <v>0</v>
      </c>
      <c r="O24" s="10">
        <f t="shared" si="10"/>
        <v>0</v>
      </c>
      <c r="P24" s="10">
        <f t="shared" si="11"/>
        <v>0</v>
      </c>
      <c r="Q24" s="11">
        <f t="shared" si="12"/>
        <v>0</v>
      </c>
    </row>
    <row r="25" spans="1:17" ht="72" x14ac:dyDescent="0.3">
      <c r="B25" s="6">
        <v>12</v>
      </c>
      <c r="C25" s="7" t="s">
        <v>133</v>
      </c>
      <c r="D25" s="7" t="s">
        <v>74</v>
      </c>
      <c r="E25" s="7" t="s">
        <v>83</v>
      </c>
      <c r="F25" s="7" t="s">
        <v>76</v>
      </c>
      <c r="G25" s="7"/>
      <c r="H25" s="7" t="s">
        <v>82</v>
      </c>
      <c r="I25" s="5" t="s">
        <v>119</v>
      </c>
      <c r="J25" s="5"/>
      <c r="K25" s="30">
        <v>140000</v>
      </c>
      <c r="L25" s="8">
        <v>0</v>
      </c>
      <c r="M25" s="10">
        <f t="shared" si="8"/>
        <v>0</v>
      </c>
      <c r="N25" s="10">
        <f t="shared" si="9"/>
        <v>0</v>
      </c>
      <c r="O25" s="10">
        <f t="shared" si="10"/>
        <v>0</v>
      </c>
      <c r="P25" s="10">
        <f t="shared" si="11"/>
        <v>0</v>
      </c>
      <c r="Q25" s="11">
        <f t="shared" si="12"/>
        <v>0</v>
      </c>
    </row>
    <row r="26" spans="1:17" ht="57.6" x14ac:dyDescent="0.3">
      <c r="B26" s="6">
        <v>13</v>
      </c>
      <c r="C26" s="7" t="s">
        <v>133</v>
      </c>
      <c r="D26" s="7" t="s">
        <v>74</v>
      </c>
      <c r="E26" s="7" t="s">
        <v>83</v>
      </c>
      <c r="F26" s="7" t="s">
        <v>76</v>
      </c>
      <c r="G26" s="7" t="s">
        <v>81</v>
      </c>
      <c r="H26" s="7"/>
      <c r="I26" s="5" t="s">
        <v>154</v>
      </c>
      <c r="J26" s="5"/>
      <c r="K26" s="30">
        <v>140000</v>
      </c>
      <c r="L26" s="8">
        <v>0</v>
      </c>
      <c r="M26" s="10">
        <f t="shared" si="8"/>
        <v>0</v>
      </c>
      <c r="N26" s="10">
        <f t="shared" si="9"/>
        <v>0</v>
      </c>
      <c r="O26" s="10">
        <f t="shared" si="10"/>
        <v>0</v>
      </c>
      <c r="P26" s="10">
        <f t="shared" si="11"/>
        <v>0</v>
      </c>
      <c r="Q26" s="11">
        <f t="shared" si="12"/>
        <v>0</v>
      </c>
    </row>
    <row r="27" spans="1:17" ht="72" x14ac:dyDescent="0.3">
      <c r="B27" s="6">
        <v>14</v>
      </c>
      <c r="C27" s="7" t="s">
        <v>133</v>
      </c>
      <c r="D27" s="7" t="s">
        <v>74</v>
      </c>
      <c r="E27" s="7" t="s">
        <v>83</v>
      </c>
      <c r="F27" s="7" t="s">
        <v>76</v>
      </c>
      <c r="G27" s="7" t="s">
        <v>81</v>
      </c>
      <c r="H27" s="7" t="s">
        <v>82</v>
      </c>
      <c r="I27" s="5" t="s">
        <v>122</v>
      </c>
      <c r="J27" s="5"/>
      <c r="K27" s="30">
        <v>140000</v>
      </c>
      <c r="L27" s="8">
        <v>0</v>
      </c>
      <c r="M27" s="10">
        <f t="shared" si="8"/>
        <v>0</v>
      </c>
      <c r="N27" s="10">
        <f t="shared" si="9"/>
        <v>0</v>
      </c>
      <c r="O27" s="10">
        <f t="shared" si="10"/>
        <v>0</v>
      </c>
      <c r="P27" s="10">
        <f t="shared" si="11"/>
        <v>0</v>
      </c>
      <c r="Q27" s="11">
        <f t="shared" si="12"/>
        <v>0</v>
      </c>
    </row>
    <row r="28" spans="1:17" x14ac:dyDescent="0.3">
      <c r="B28" s="6"/>
      <c r="C28" s="25" t="s">
        <v>143</v>
      </c>
      <c r="D28" s="25"/>
      <c r="E28" s="25"/>
      <c r="F28" s="25"/>
      <c r="G28" s="25"/>
      <c r="H28" s="25"/>
      <c r="I28" s="26"/>
      <c r="J28" s="26"/>
      <c r="K28" s="31">
        <v>140000</v>
      </c>
      <c r="L28" s="27"/>
      <c r="M28" s="28"/>
      <c r="N28" s="28"/>
      <c r="O28" s="28"/>
      <c r="P28" s="28"/>
      <c r="Q28" s="29"/>
    </row>
    <row r="29" spans="1:17" ht="45.95" customHeight="1" x14ac:dyDescent="0.3">
      <c r="A29" s="42" t="s">
        <v>151</v>
      </c>
      <c r="B29" s="6">
        <v>15</v>
      </c>
      <c r="C29" s="7" t="s">
        <v>131</v>
      </c>
      <c r="D29" s="7" t="s">
        <v>77</v>
      </c>
      <c r="E29" s="7" t="s">
        <v>75</v>
      </c>
      <c r="F29" s="7"/>
      <c r="G29" s="7"/>
      <c r="H29" s="7"/>
      <c r="I29" s="5" t="s">
        <v>100</v>
      </c>
      <c r="J29" s="5"/>
      <c r="K29" s="30">
        <v>5000</v>
      </c>
      <c r="L29" s="8">
        <v>0</v>
      </c>
      <c r="M29" s="10">
        <f>L29*23%</f>
        <v>0</v>
      </c>
      <c r="N29" s="10">
        <f>L29+M29</f>
        <v>0</v>
      </c>
      <c r="O29" s="10">
        <f>K29*L29</f>
        <v>0</v>
      </c>
      <c r="P29" s="10">
        <f>O29*23%</f>
        <v>0</v>
      </c>
      <c r="Q29" s="11">
        <f>O29+P29</f>
        <v>0</v>
      </c>
    </row>
    <row r="30" spans="1:17" ht="43.2" x14ac:dyDescent="0.3">
      <c r="A30" s="42"/>
      <c r="B30" s="6">
        <v>16</v>
      </c>
      <c r="C30" s="7" t="s">
        <v>131</v>
      </c>
      <c r="D30" s="7" t="s">
        <v>77</v>
      </c>
      <c r="E30" s="7" t="s">
        <v>83</v>
      </c>
      <c r="F30" s="7"/>
      <c r="G30" s="7"/>
      <c r="H30" s="7"/>
      <c r="I30" s="5" t="s">
        <v>113</v>
      </c>
      <c r="J30" s="5"/>
      <c r="K30" s="30">
        <v>5000</v>
      </c>
      <c r="L30" s="8">
        <v>0</v>
      </c>
      <c r="M30" s="10">
        <f>L30*23%</f>
        <v>0</v>
      </c>
      <c r="N30" s="10">
        <f>L30+M30</f>
        <v>0</v>
      </c>
      <c r="O30" s="10">
        <f>K30*L30</f>
        <v>0</v>
      </c>
      <c r="P30" s="10">
        <f>O30*23%</f>
        <v>0</v>
      </c>
      <c r="Q30" s="11">
        <f>O30+P30</f>
        <v>0</v>
      </c>
    </row>
    <row r="31" spans="1:17" x14ac:dyDescent="0.3">
      <c r="B31" s="6"/>
      <c r="C31" s="25" t="s">
        <v>144</v>
      </c>
      <c r="D31" s="25"/>
      <c r="E31" s="25"/>
      <c r="F31" s="25"/>
      <c r="G31" s="25"/>
      <c r="H31" s="25"/>
      <c r="I31" s="26"/>
      <c r="J31" s="26"/>
      <c r="K31" s="31">
        <v>5000</v>
      </c>
      <c r="L31" s="27"/>
      <c r="M31" s="28"/>
      <c r="N31" s="28"/>
      <c r="O31" s="28"/>
      <c r="P31" s="28"/>
      <c r="Q31" s="29"/>
    </row>
    <row r="32" spans="1:17" ht="43.2" x14ac:dyDescent="0.3">
      <c r="A32" s="42" t="s">
        <v>150</v>
      </c>
      <c r="B32" s="6">
        <v>17</v>
      </c>
      <c r="C32" s="7" t="s">
        <v>131</v>
      </c>
      <c r="D32" s="7" t="s">
        <v>78</v>
      </c>
      <c r="E32" s="7" t="s">
        <v>75</v>
      </c>
      <c r="F32" s="7" t="s">
        <v>76</v>
      </c>
      <c r="G32" s="7"/>
      <c r="H32" s="7"/>
      <c r="I32" s="5" t="s">
        <v>103</v>
      </c>
      <c r="J32" s="5"/>
      <c r="K32" s="30">
        <v>5000</v>
      </c>
      <c r="L32" s="8">
        <v>0</v>
      </c>
      <c r="M32" s="10">
        <f>L32*23%</f>
        <v>0</v>
      </c>
      <c r="N32" s="10">
        <f>L32+M32</f>
        <v>0</v>
      </c>
      <c r="O32" s="10">
        <f>K32*L32</f>
        <v>0</v>
      </c>
      <c r="P32" s="10">
        <f>O32*23%</f>
        <v>0</v>
      </c>
      <c r="Q32" s="11">
        <f>O32+P32</f>
        <v>0</v>
      </c>
    </row>
    <row r="33" spans="1:17" ht="43.2" x14ac:dyDescent="0.3">
      <c r="A33" s="42"/>
      <c r="B33" s="6">
        <v>18</v>
      </c>
      <c r="C33" s="7" t="s">
        <v>131</v>
      </c>
      <c r="D33" s="7" t="s">
        <v>78</v>
      </c>
      <c r="E33" s="7" t="s">
        <v>83</v>
      </c>
      <c r="F33" s="7" t="s">
        <v>76</v>
      </c>
      <c r="G33" s="7"/>
      <c r="H33" s="7"/>
      <c r="I33" s="5" t="s">
        <v>114</v>
      </c>
      <c r="J33" s="5"/>
      <c r="K33" s="30">
        <v>5000</v>
      </c>
      <c r="L33" s="8">
        <v>0</v>
      </c>
      <c r="M33" s="10">
        <f>L33*23%</f>
        <v>0</v>
      </c>
      <c r="N33" s="10">
        <f>L33+M33</f>
        <v>0</v>
      </c>
      <c r="O33" s="10">
        <f>K33*L33</f>
        <v>0</v>
      </c>
      <c r="P33" s="10">
        <f>O33*23%</f>
        <v>0</v>
      </c>
      <c r="Q33" s="11">
        <f>O33+P33</f>
        <v>0</v>
      </c>
    </row>
    <row r="34" spans="1:17" x14ac:dyDescent="0.3">
      <c r="B34" s="6"/>
      <c r="C34" s="25" t="s">
        <v>145</v>
      </c>
      <c r="D34" s="25"/>
      <c r="E34" s="25"/>
      <c r="F34" s="25"/>
      <c r="G34" s="25"/>
      <c r="H34" s="25"/>
      <c r="I34" s="26"/>
      <c r="J34" s="26"/>
      <c r="K34" s="31">
        <v>5000</v>
      </c>
      <c r="L34" s="27"/>
      <c r="M34" s="28"/>
      <c r="N34" s="28"/>
      <c r="O34" s="28"/>
      <c r="P34" s="28"/>
      <c r="Q34" s="29"/>
    </row>
    <row r="35" spans="1:17" ht="43.2" x14ac:dyDescent="0.3">
      <c r="B35" s="6">
        <v>19</v>
      </c>
      <c r="C35" s="7" t="s">
        <v>132</v>
      </c>
      <c r="D35" s="7" t="s">
        <v>79</v>
      </c>
      <c r="E35" s="7" t="s">
        <v>75</v>
      </c>
      <c r="F35" s="7" t="s">
        <v>76</v>
      </c>
      <c r="G35" s="7"/>
      <c r="H35" s="7"/>
      <c r="I35" s="5" t="s">
        <v>104</v>
      </c>
      <c r="J35" s="5"/>
      <c r="K35" s="30">
        <v>50000</v>
      </c>
      <c r="L35" s="8">
        <v>0</v>
      </c>
      <c r="M35" s="10">
        <f t="shared" ref="M35:M42" si="13">L35*23%</f>
        <v>0</v>
      </c>
      <c r="N35" s="10">
        <f t="shared" ref="N35:N42" si="14">L35+M35</f>
        <v>0</v>
      </c>
      <c r="O35" s="10">
        <f t="shared" ref="O35:O42" si="15">K35*L35</f>
        <v>0</v>
      </c>
      <c r="P35" s="10">
        <f t="shared" ref="P35:P42" si="16">O35*23%</f>
        <v>0</v>
      </c>
      <c r="Q35" s="11">
        <f t="shared" ref="Q35:Q41" si="17">O35+P35</f>
        <v>0</v>
      </c>
    </row>
    <row r="36" spans="1:17" ht="57.6" x14ac:dyDescent="0.3">
      <c r="B36" s="6">
        <v>20</v>
      </c>
      <c r="C36" s="7" t="s">
        <v>132</v>
      </c>
      <c r="D36" s="7" t="s">
        <v>79</v>
      </c>
      <c r="E36" s="7" t="s">
        <v>75</v>
      </c>
      <c r="F36" s="7" t="s">
        <v>76</v>
      </c>
      <c r="G36" s="7" t="s">
        <v>81</v>
      </c>
      <c r="H36" s="7"/>
      <c r="I36" s="5" t="s">
        <v>101</v>
      </c>
      <c r="J36" s="5"/>
      <c r="K36" s="30">
        <v>50000</v>
      </c>
      <c r="L36" s="8">
        <v>0</v>
      </c>
      <c r="M36" s="10">
        <f t="shared" si="13"/>
        <v>0</v>
      </c>
      <c r="N36" s="10">
        <f t="shared" si="14"/>
        <v>0</v>
      </c>
      <c r="O36" s="10">
        <f t="shared" si="15"/>
        <v>0</v>
      </c>
      <c r="P36" s="10">
        <f t="shared" si="16"/>
        <v>0</v>
      </c>
      <c r="Q36" s="11">
        <f t="shared" si="17"/>
        <v>0</v>
      </c>
    </row>
    <row r="37" spans="1:17" ht="72" x14ac:dyDescent="0.3">
      <c r="B37" s="6">
        <v>21</v>
      </c>
      <c r="C37" s="7" t="s">
        <v>132</v>
      </c>
      <c r="D37" s="7" t="s">
        <v>79</v>
      </c>
      <c r="E37" s="7" t="s">
        <v>75</v>
      </c>
      <c r="F37" s="7" t="s">
        <v>76</v>
      </c>
      <c r="G37" s="7"/>
      <c r="H37" s="7" t="s">
        <v>82</v>
      </c>
      <c r="I37" s="5" t="s">
        <v>107</v>
      </c>
      <c r="J37" s="5"/>
      <c r="K37" s="30">
        <v>50000</v>
      </c>
      <c r="L37" s="8">
        <v>0</v>
      </c>
      <c r="M37" s="10">
        <f t="shared" si="13"/>
        <v>0</v>
      </c>
      <c r="N37" s="10">
        <f t="shared" si="14"/>
        <v>0</v>
      </c>
      <c r="O37" s="10">
        <f t="shared" si="15"/>
        <v>0</v>
      </c>
      <c r="P37" s="10">
        <f t="shared" si="16"/>
        <v>0</v>
      </c>
      <c r="Q37" s="11">
        <f t="shared" si="17"/>
        <v>0</v>
      </c>
    </row>
    <row r="38" spans="1:17" ht="76.05" customHeight="1" x14ac:dyDescent="0.3">
      <c r="A38" s="43" t="s">
        <v>152</v>
      </c>
      <c r="B38" s="6">
        <v>22</v>
      </c>
      <c r="C38" s="7" t="s">
        <v>132</v>
      </c>
      <c r="D38" s="7" t="s">
        <v>79</v>
      </c>
      <c r="E38" s="7" t="s">
        <v>75</v>
      </c>
      <c r="F38" s="7" t="s">
        <v>76</v>
      </c>
      <c r="G38" s="7" t="s">
        <v>81</v>
      </c>
      <c r="H38" s="7" t="s">
        <v>82</v>
      </c>
      <c r="I38" s="5" t="s">
        <v>110</v>
      </c>
      <c r="J38" s="5"/>
      <c r="K38" s="30">
        <v>50000</v>
      </c>
      <c r="L38" s="8">
        <v>0</v>
      </c>
      <c r="M38" s="10">
        <f t="shared" si="13"/>
        <v>0</v>
      </c>
      <c r="N38" s="10">
        <f t="shared" si="14"/>
        <v>0</v>
      </c>
      <c r="O38" s="10">
        <f t="shared" si="15"/>
        <v>0</v>
      </c>
      <c r="P38" s="10">
        <f t="shared" si="16"/>
        <v>0</v>
      </c>
      <c r="Q38" s="11">
        <f t="shared" si="17"/>
        <v>0</v>
      </c>
    </row>
    <row r="39" spans="1:17" ht="57.6" x14ac:dyDescent="0.3">
      <c r="A39" s="43"/>
      <c r="B39" s="6">
        <v>23</v>
      </c>
      <c r="C39" s="7" t="s">
        <v>132</v>
      </c>
      <c r="D39" s="7" t="s">
        <v>79</v>
      </c>
      <c r="E39" s="7" t="s">
        <v>83</v>
      </c>
      <c r="F39" s="7" t="s">
        <v>76</v>
      </c>
      <c r="G39" s="7"/>
      <c r="H39" s="7"/>
      <c r="I39" s="5" t="s">
        <v>115</v>
      </c>
      <c r="J39" s="5"/>
      <c r="K39" s="30">
        <v>50000</v>
      </c>
      <c r="L39" s="8">
        <v>0</v>
      </c>
      <c r="M39" s="10">
        <f t="shared" si="13"/>
        <v>0</v>
      </c>
      <c r="N39" s="10">
        <f t="shared" si="14"/>
        <v>0</v>
      </c>
      <c r="O39" s="10">
        <f t="shared" si="15"/>
        <v>0</v>
      </c>
      <c r="P39" s="10">
        <f t="shared" si="16"/>
        <v>0</v>
      </c>
      <c r="Q39" s="11">
        <f t="shared" si="17"/>
        <v>0</v>
      </c>
    </row>
    <row r="40" spans="1:17" ht="57.6" x14ac:dyDescent="0.3">
      <c r="B40" s="6">
        <v>24</v>
      </c>
      <c r="C40" s="7" t="s">
        <v>132</v>
      </c>
      <c r="D40" s="7" t="s">
        <v>79</v>
      </c>
      <c r="E40" s="7" t="s">
        <v>83</v>
      </c>
      <c r="F40" s="7" t="s">
        <v>76</v>
      </c>
      <c r="G40" s="7" t="s">
        <v>81</v>
      </c>
      <c r="H40" s="7"/>
      <c r="I40" s="5" t="s">
        <v>117</v>
      </c>
      <c r="J40" s="5"/>
      <c r="K40" s="30">
        <v>50000</v>
      </c>
      <c r="L40" s="8">
        <v>0</v>
      </c>
      <c r="M40" s="10">
        <f t="shared" si="13"/>
        <v>0</v>
      </c>
      <c r="N40" s="10">
        <f t="shared" si="14"/>
        <v>0</v>
      </c>
      <c r="O40" s="10">
        <f t="shared" si="15"/>
        <v>0</v>
      </c>
      <c r="P40" s="10">
        <f t="shared" si="16"/>
        <v>0</v>
      </c>
      <c r="Q40" s="11">
        <f t="shared" si="17"/>
        <v>0</v>
      </c>
    </row>
    <row r="41" spans="1:17" ht="72" x14ac:dyDescent="0.3">
      <c r="B41" s="6">
        <v>25</v>
      </c>
      <c r="C41" s="7" t="s">
        <v>132</v>
      </c>
      <c r="D41" s="7" t="s">
        <v>79</v>
      </c>
      <c r="E41" s="7" t="s">
        <v>83</v>
      </c>
      <c r="F41" s="7" t="s">
        <v>76</v>
      </c>
      <c r="G41" s="7"/>
      <c r="H41" s="7" t="s">
        <v>82</v>
      </c>
      <c r="I41" s="5" t="s">
        <v>120</v>
      </c>
      <c r="J41" s="5"/>
      <c r="K41" s="30">
        <v>50000</v>
      </c>
      <c r="L41" s="8">
        <v>0</v>
      </c>
      <c r="M41" s="10">
        <f t="shared" si="13"/>
        <v>0</v>
      </c>
      <c r="N41" s="10">
        <f t="shared" si="14"/>
        <v>0</v>
      </c>
      <c r="O41" s="10">
        <f t="shared" si="15"/>
        <v>0</v>
      </c>
      <c r="P41" s="10">
        <f t="shared" si="16"/>
        <v>0</v>
      </c>
      <c r="Q41" s="11">
        <f t="shared" si="17"/>
        <v>0</v>
      </c>
    </row>
    <row r="42" spans="1:17" ht="72" x14ac:dyDescent="0.3">
      <c r="B42" s="6">
        <v>26</v>
      </c>
      <c r="C42" s="7" t="s">
        <v>132</v>
      </c>
      <c r="D42" s="7" t="s">
        <v>79</v>
      </c>
      <c r="E42" s="7" t="s">
        <v>83</v>
      </c>
      <c r="F42" s="7" t="s">
        <v>76</v>
      </c>
      <c r="G42" s="7" t="s">
        <v>81</v>
      </c>
      <c r="H42" s="7" t="s">
        <v>82</v>
      </c>
      <c r="I42" s="5" t="s">
        <v>123</v>
      </c>
      <c r="J42" s="5"/>
      <c r="K42" s="30">
        <v>50000</v>
      </c>
      <c r="L42" s="8">
        <v>0</v>
      </c>
      <c r="M42" s="10">
        <f t="shared" si="13"/>
        <v>0</v>
      </c>
      <c r="N42" s="10">
        <f t="shared" si="14"/>
        <v>0</v>
      </c>
      <c r="O42" s="10">
        <f t="shared" si="15"/>
        <v>0</v>
      </c>
      <c r="P42" s="10">
        <f t="shared" si="16"/>
        <v>0</v>
      </c>
      <c r="Q42" s="11" t="s">
        <v>146</v>
      </c>
    </row>
    <row r="43" spans="1:17" x14ac:dyDescent="0.3">
      <c r="B43" s="6"/>
      <c r="C43" s="25" t="s">
        <v>147</v>
      </c>
      <c r="D43" s="25"/>
      <c r="E43" s="25"/>
      <c r="F43" s="25"/>
      <c r="G43" s="25"/>
      <c r="H43" s="25"/>
      <c r="I43" s="26"/>
      <c r="J43" s="26"/>
      <c r="K43" s="31">
        <v>5000</v>
      </c>
      <c r="L43" s="27"/>
      <c r="M43" s="28"/>
      <c r="N43" s="28"/>
      <c r="O43" s="28"/>
      <c r="P43" s="28"/>
      <c r="Q43" s="29"/>
    </row>
    <row r="44" spans="1:17" ht="43.2" x14ac:dyDescent="0.3">
      <c r="B44" s="6">
        <v>27</v>
      </c>
      <c r="C44" s="7" t="s">
        <v>132</v>
      </c>
      <c r="D44" s="7" t="s">
        <v>80</v>
      </c>
      <c r="E44" s="7" t="s">
        <v>75</v>
      </c>
      <c r="F44" s="7" t="s">
        <v>76</v>
      </c>
      <c r="G44" s="7"/>
      <c r="H44" s="7"/>
      <c r="I44" s="5" t="s">
        <v>105</v>
      </c>
      <c r="J44" s="5"/>
      <c r="K44" s="30">
        <v>10000</v>
      </c>
      <c r="L44" s="8">
        <v>0</v>
      </c>
      <c r="M44" s="10">
        <f t="shared" si="0"/>
        <v>0</v>
      </c>
      <c r="N44" s="10">
        <f t="shared" ref="N44:N46" si="18">L44+M44</f>
        <v>0</v>
      </c>
      <c r="O44" s="10">
        <f t="shared" ref="O44:O46" si="19">K44*L44</f>
        <v>0</v>
      </c>
      <c r="P44" s="10">
        <f t="shared" si="3"/>
        <v>0</v>
      </c>
      <c r="Q44" s="11">
        <f t="shared" ref="Q44:Q46" si="20">O44+P44</f>
        <v>0</v>
      </c>
    </row>
    <row r="45" spans="1:17" ht="72" x14ac:dyDescent="0.3">
      <c r="B45" s="6">
        <v>28</v>
      </c>
      <c r="C45" s="7" t="s">
        <v>132</v>
      </c>
      <c r="D45" s="7" t="s">
        <v>80</v>
      </c>
      <c r="E45" s="7" t="s">
        <v>75</v>
      </c>
      <c r="F45" s="7" t="s">
        <v>76</v>
      </c>
      <c r="G45" s="7" t="s">
        <v>81</v>
      </c>
      <c r="H45" s="7"/>
      <c r="I45" s="5" t="s">
        <v>102</v>
      </c>
      <c r="J45" s="5"/>
      <c r="K45" s="30">
        <v>10000</v>
      </c>
      <c r="L45" s="8">
        <v>0</v>
      </c>
      <c r="M45" s="10">
        <f t="shared" si="0"/>
        <v>0</v>
      </c>
      <c r="N45" s="10">
        <f t="shared" si="18"/>
        <v>0</v>
      </c>
      <c r="O45" s="10">
        <f t="shared" si="19"/>
        <v>0</v>
      </c>
      <c r="P45" s="10">
        <f t="shared" si="3"/>
        <v>0</v>
      </c>
      <c r="Q45" s="11">
        <f t="shared" si="20"/>
        <v>0</v>
      </c>
    </row>
    <row r="46" spans="1:17" ht="72" x14ac:dyDescent="0.3">
      <c r="B46" s="6">
        <v>29</v>
      </c>
      <c r="C46" s="7" t="s">
        <v>132</v>
      </c>
      <c r="D46" s="7" t="s">
        <v>80</v>
      </c>
      <c r="E46" s="7" t="s">
        <v>75</v>
      </c>
      <c r="F46" s="7" t="s">
        <v>76</v>
      </c>
      <c r="G46" s="7"/>
      <c r="H46" s="7" t="s">
        <v>82</v>
      </c>
      <c r="I46" s="5" t="s">
        <v>108</v>
      </c>
      <c r="J46" s="5"/>
      <c r="K46" s="30">
        <v>10000</v>
      </c>
      <c r="L46" s="8">
        <v>0</v>
      </c>
      <c r="M46" s="10">
        <f t="shared" si="0"/>
        <v>0</v>
      </c>
      <c r="N46" s="10">
        <f t="shared" si="18"/>
        <v>0</v>
      </c>
      <c r="O46" s="10">
        <f t="shared" si="19"/>
        <v>0</v>
      </c>
      <c r="P46" s="10">
        <f t="shared" si="3"/>
        <v>0</v>
      </c>
      <c r="Q46" s="11">
        <f t="shared" si="20"/>
        <v>0</v>
      </c>
    </row>
    <row r="47" spans="1:17" ht="72" x14ac:dyDescent="0.3">
      <c r="A47" s="43" t="s">
        <v>153</v>
      </c>
      <c r="B47" s="6">
        <v>30</v>
      </c>
      <c r="C47" s="7" t="s">
        <v>132</v>
      </c>
      <c r="D47" s="7" t="s">
        <v>80</v>
      </c>
      <c r="E47" s="7" t="s">
        <v>75</v>
      </c>
      <c r="F47" s="7" t="s">
        <v>76</v>
      </c>
      <c r="G47" s="7" t="s">
        <v>81</v>
      </c>
      <c r="H47" s="7" t="s">
        <v>82</v>
      </c>
      <c r="I47" s="5" t="s">
        <v>111</v>
      </c>
      <c r="J47" s="5"/>
      <c r="K47" s="30">
        <v>10000</v>
      </c>
      <c r="L47" s="8">
        <v>0</v>
      </c>
      <c r="M47" s="10">
        <f t="shared" si="0"/>
        <v>0</v>
      </c>
      <c r="N47" s="10">
        <f t="shared" si="1"/>
        <v>0</v>
      </c>
      <c r="O47" s="10">
        <f t="shared" si="2"/>
        <v>0</v>
      </c>
      <c r="P47" s="10">
        <f t="shared" si="3"/>
        <v>0</v>
      </c>
      <c r="Q47" s="11">
        <f t="shared" si="4"/>
        <v>0</v>
      </c>
    </row>
    <row r="48" spans="1:17" ht="43.2" x14ac:dyDescent="0.3">
      <c r="A48" s="43"/>
      <c r="B48" s="6">
        <v>31</v>
      </c>
      <c r="C48" s="7" t="s">
        <v>132</v>
      </c>
      <c r="D48" s="7" t="s">
        <v>80</v>
      </c>
      <c r="E48" s="7" t="s">
        <v>83</v>
      </c>
      <c r="F48" s="7" t="s">
        <v>76</v>
      </c>
      <c r="G48" s="7"/>
      <c r="H48" s="7"/>
      <c r="I48" s="5" t="s">
        <v>116</v>
      </c>
      <c r="J48" s="5"/>
      <c r="K48" s="30">
        <v>10000</v>
      </c>
      <c r="L48" s="8">
        <v>0</v>
      </c>
      <c r="M48" s="10">
        <f t="shared" si="0"/>
        <v>0</v>
      </c>
      <c r="N48" s="10">
        <f t="shared" si="1"/>
        <v>0</v>
      </c>
      <c r="O48" s="10">
        <f t="shared" si="2"/>
        <v>0</v>
      </c>
      <c r="P48" s="10">
        <f t="shared" si="3"/>
        <v>0</v>
      </c>
      <c r="Q48" s="11">
        <f t="shared" si="4"/>
        <v>0</v>
      </c>
    </row>
    <row r="49" spans="2:17" ht="72" x14ac:dyDescent="0.3">
      <c r="B49" s="6">
        <v>32</v>
      </c>
      <c r="C49" s="7" t="s">
        <v>132</v>
      </c>
      <c r="D49" s="7" t="s">
        <v>80</v>
      </c>
      <c r="E49" s="7" t="s">
        <v>83</v>
      </c>
      <c r="F49" s="7" t="s">
        <v>76</v>
      </c>
      <c r="G49" s="7" t="s">
        <v>81</v>
      </c>
      <c r="H49" s="7"/>
      <c r="I49" s="5" t="s">
        <v>118</v>
      </c>
      <c r="J49" s="5"/>
      <c r="K49" s="30">
        <v>10000</v>
      </c>
      <c r="L49" s="8">
        <v>0</v>
      </c>
      <c r="M49" s="10">
        <f t="shared" si="0"/>
        <v>0</v>
      </c>
      <c r="N49" s="10">
        <f t="shared" si="1"/>
        <v>0</v>
      </c>
      <c r="O49" s="10">
        <f t="shared" si="2"/>
        <v>0</v>
      </c>
      <c r="P49" s="10">
        <f t="shared" si="3"/>
        <v>0</v>
      </c>
      <c r="Q49" s="11">
        <f t="shared" si="4"/>
        <v>0</v>
      </c>
    </row>
    <row r="50" spans="2:17" ht="72" x14ac:dyDescent="0.3">
      <c r="B50" s="6">
        <v>33</v>
      </c>
      <c r="C50" s="7" t="s">
        <v>132</v>
      </c>
      <c r="D50" s="7" t="s">
        <v>80</v>
      </c>
      <c r="E50" s="7" t="s">
        <v>83</v>
      </c>
      <c r="F50" s="7" t="s">
        <v>76</v>
      </c>
      <c r="G50" s="7"/>
      <c r="H50" s="7" t="s">
        <v>82</v>
      </c>
      <c r="I50" s="5" t="s">
        <v>121</v>
      </c>
      <c r="J50" s="5"/>
      <c r="K50" s="30">
        <v>10000</v>
      </c>
      <c r="L50" s="8">
        <v>0</v>
      </c>
      <c r="M50" s="10">
        <f t="shared" si="0"/>
        <v>0</v>
      </c>
      <c r="N50" s="10">
        <f t="shared" si="1"/>
        <v>0</v>
      </c>
      <c r="O50" s="10">
        <f t="shared" si="2"/>
        <v>0</v>
      </c>
      <c r="P50" s="10">
        <f t="shared" si="3"/>
        <v>0</v>
      </c>
      <c r="Q50" s="11">
        <f t="shared" si="4"/>
        <v>0</v>
      </c>
    </row>
    <row r="51" spans="2:17" ht="72" x14ac:dyDescent="0.3">
      <c r="B51" s="6">
        <v>34</v>
      </c>
      <c r="C51" s="7" t="s">
        <v>132</v>
      </c>
      <c r="D51" s="7" t="s">
        <v>80</v>
      </c>
      <c r="E51" s="7" t="s">
        <v>83</v>
      </c>
      <c r="F51" s="7" t="s">
        <v>76</v>
      </c>
      <c r="G51" s="7" t="s">
        <v>81</v>
      </c>
      <c r="H51" s="7" t="s">
        <v>82</v>
      </c>
      <c r="I51" s="5" t="s">
        <v>124</v>
      </c>
      <c r="J51" s="5"/>
      <c r="K51" s="30">
        <v>10000</v>
      </c>
      <c r="L51" s="8">
        <v>0</v>
      </c>
      <c r="M51" s="10">
        <f>L51*23%</f>
        <v>0</v>
      </c>
      <c r="N51" s="10">
        <f>L51+M51</f>
        <v>0</v>
      </c>
      <c r="O51" s="10">
        <f>K51*L51</f>
        <v>0</v>
      </c>
      <c r="P51" s="10">
        <f>O51*23%</f>
        <v>0</v>
      </c>
      <c r="Q51" s="11">
        <f>O51+P51</f>
        <v>0</v>
      </c>
    </row>
    <row r="52" spans="2:17" x14ac:dyDescent="0.3">
      <c r="B52" s="6"/>
      <c r="C52" s="25" t="s">
        <v>148</v>
      </c>
      <c r="D52" s="25"/>
      <c r="E52" s="25"/>
      <c r="F52" s="25"/>
      <c r="G52" s="25"/>
      <c r="H52" s="25"/>
      <c r="I52" s="26"/>
      <c r="J52" s="26"/>
      <c r="K52" s="31">
        <v>10000</v>
      </c>
      <c r="L52" s="27"/>
      <c r="M52" s="28"/>
      <c r="N52" s="28"/>
      <c r="O52" s="28"/>
      <c r="P52" s="28"/>
      <c r="Q52" s="29"/>
    </row>
    <row r="53" spans="2:17" ht="8.1" customHeight="1" x14ac:dyDescent="0.3"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7"/>
    </row>
    <row r="54" spans="2:17" s="22" customFormat="1" ht="37.450000000000003" customHeight="1" x14ac:dyDescent="0.3">
      <c r="B54" s="67" t="s">
        <v>138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9"/>
    </row>
    <row r="55" spans="2:17" ht="43.2" x14ac:dyDescent="0.3">
      <c r="B55" s="6">
        <v>35</v>
      </c>
      <c r="C55" s="40" t="s">
        <v>135</v>
      </c>
      <c r="D55" s="7" t="s">
        <v>74</v>
      </c>
      <c r="E55" s="7" t="s">
        <v>75</v>
      </c>
      <c r="F55" s="7" t="s">
        <v>91</v>
      </c>
      <c r="G55" s="7" t="s">
        <v>91</v>
      </c>
      <c r="H55" s="7" t="s">
        <v>91</v>
      </c>
      <c r="I55" s="4" t="s">
        <v>139</v>
      </c>
      <c r="J55" s="5"/>
      <c r="K55" s="32">
        <f>($K$11*$Z$1*100)/100</f>
        <v>3360000</v>
      </c>
      <c r="L55" s="8">
        <v>0</v>
      </c>
      <c r="M55" s="10">
        <f t="shared" si="0"/>
        <v>0</v>
      </c>
      <c r="N55" s="10">
        <f t="shared" si="1"/>
        <v>0</v>
      </c>
      <c r="O55" s="10">
        <f t="shared" si="2"/>
        <v>0</v>
      </c>
      <c r="P55" s="10">
        <f t="shared" si="3"/>
        <v>0</v>
      </c>
      <c r="Q55" s="11">
        <f t="shared" si="4"/>
        <v>0</v>
      </c>
    </row>
    <row r="56" spans="2:17" ht="43.2" x14ac:dyDescent="0.3">
      <c r="B56" s="6">
        <v>36</v>
      </c>
      <c r="C56" s="40" t="s">
        <v>135</v>
      </c>
      <c r="D56" s="7" t="s">
        <v>74</v>
      </c>
      <c r="E56" s="7" t="s">
        <v>83</v>
      </c>
      <c r="F56" s="7" t="s">
        <v>91</v>
      </c>
      <c r="G56" s="7" t="s">
        <v>91</v>
      </c>
      <c r="H56" s="7" t="s">
        <v>91</v>
      </c>
      <c r="I56" s="4" t="s">
        <v>139</v>
      </c>
      <c r="J56" s="5"/>
      <c r="K56" s="32">
        <f>($K$11*$Z$1*100)/100</f>
        <v>3360000</v>
      </c>
      <c r="L56" s="8">
        <v>0</v>
      </c>
      <c r="M56" s="10">
        <f t="shared" si="0"/>
        <v>0</v>
      </c>
      <c r="N56" s="10">
        <f t="shared" si="1"/>
        <v>0</v>
      </c>
      <c r="O56" s="10">
        <f t="shared" si="2"/>
        <v>0</v>
      </c>
      <c r="P56" s="10">
        <f t="shared" si="3"/>
        <v>0</v>
      </c>
      <c r="Q56" s="11">
        <f t="shared" si="4"/>
        <v>0</v>
      </c>
    </row>
    <row r="57" spans="2:17" ht="43.2" x14ac:dyDescent="0.3">
      <c r="B57" s="6">
        <v>37</v>
      </c>
      <c r="C57" s="40" t="s">
        <v>135</v>
      </c>
      <c r="D57" s="7" t="s">
        <v>77</v>
      </c>
      <c r="E57" s="7" t="s">
        <v>75</v>
      </c>
      <c r="F57" s="7" t="s">
        <v>91</v>
      </c>
      <c r="G57" s="7" t="s">
        <v>91</v>
      </c>
      <c r="H57" s="7" t="s">
        <v>91</v>
      </c>
      <c r="I57" s="4" t="s">
        <v>139</v>
      </c>
      <c r="J57" s="5"/>
      <c r="K57" s="32">
        <f>($K$12*$Z$1*100)/100</f>
        <v>120000</v>
      </c>
      <c r="L57" s="8">
        <v>0</v>
      </c>
      <c r="M57" s="10">
        <f t="shared" si="0"/>
        <v>0</v>
      </c>
      <c r="N57" s="10">
        <f t="shared" si="1"/>
        <v>0</v>
      </c>
      <c r="O57" s="10">
        <f t="shared" si="2"/>
        <v>0</v>
      </c>
      <c r="P57" s="10">
        <f t="shared" si="3"/>
        <v>0</v>
      </c>
      <c r="Q57" s="11">
        <f t="shared" si="4"/>
        <v>0</v>
      </c>
    </row>
    <row r="58" spans="2:17" ht="43.2" x14ac:dyDescent="0.3">
      <c r="B58" s="6">
        <v>38</v>
      </c>
      <c r="C58" s="40" t="s">
        <v>135</v>
      </c>
      <c r="D58" s="7" t="s">
        <v>77</v>
      </c>
      <c r="E58" s="7" t="s">
        <v>83</v>
      </c>
      <c r="F58" s="7" t="s">
        <v>91</v>
      </c>
      <c r="G58" s="7" t="s">
        <v>91</v>
      </c>
      <c r="H58" s="7" t="s">
        <v>91</v>
      </c>
      <c r="I58" s="4" t="s">
        <v>139</v>
      </c>
      <c r="J58" s="5"/>
      <c r="K58" s="32">
        <f>($K$12*$Z$1*100)/100</f>
        <v>120000</v>
      </c>
      <c r="L58" s="8">
        <v>0</v>
      </c>
      <c r="M58" s="10">
        <f t="shared" si="0"/>
        <v>0</v>
      </c>
      <c r="N58" s="10">
        <f t="shared" ref="N58:N69" si="21">L58+M58</f>
        <v>0</v>
      </c>
      <c r="O58" s="10">
        <f t="shared" ref="O58:O69" si="22">K58*L58</f>
        <v>0</v>
      </c>
      <c r="P58" s="10">
        <f t="shared" si="3"/>
        <v>0</v>
      </c>
      <c r="Q58" s="11">
        <f t="shared" ref="Q58:Q69" si="23">O58+P58</f>
        <v>0</v>
      </c>
    </row>
    <row r="59" spans="2:17" ht="43.2" x14ac:dyDescent="0.3">
      <c r="B59" s="6">
        <v>39</v>
      </c>
      <c r="C59" s="40" t="s">
        <v>158</v>
      </c>
      <c r="D59" s="7" t="s">
        <v>78</v>
      </c>
      <c r="E59" s="7" t="s">
        <v>75</v>
      </c>
      <c r="F59" s="7" t="s">
        <v>91</v>
      </c>
      <c r="G59" s="7" t="s">
        <v>91</v>
      </c>
      <c r="H59" s="7" t="s">
        <v>91</v>
      </c>
      <c r="I59" s="4" t="s">
        <v>140</v>
      </c>
      <c r="J59" s="5"/>
      <c r="K59" s="32">
        <f>($K$13*$Z$1*5)/5</f>
        <v>120000</v>
      </c>
      <c r="L59" s="8">
        <v>0</v>
      </c>
      <c r="M59" s="10">
        <f t="shared" si="0"/>
        <v>0</v>
      </c>
      <c r="N59" s="10">
        <f t="shared" si="21"/>
        <v>0</v>
      </c>
      <c r="O59" s="10">
        <f t="shared" si="22"/>
        <v>0</v>
      </c>
      <c r="P59" s="10">
        <f t="shared" si="3"/>
        <v>0</v>
      </c>
      <c r="Q59" s="11">
        <f t="shared" si="23"/>
        <v>0</v>
      </c>
    </row>
    <row r="60" spans="2:17" ht="43.2" x14ac:dyDescent="0.3">
      <c r="B60" s="6">
        <v>40</v>
      </c>
      <c r="C60" s="40" t="s">
        <v>158</v>
      </c>
      <c r="D60" s="7" t="s">
        <v>78</v>
      </c>
      <c r="E60" s="7" t="s">
        <v>83</v>
      </c>
      <c r="F60" s="7" t="s">
        <v>91</v>
      </c>
      <c r="G60" s="7" t="s">
        <v>91</v>
      </c>
      <c r="H60" s="7" t="s">
        <v>91</v>
      </c>
      <c r="I60" s="4" t="s">
        <v>140</v>
      </c>
      <c r="J60" s="5"/>
      <c r="K60" s="32">
        <f>($K$13*$Z$1*5)/5</f>
        <v>120000</v>
      </c>
      <c r="L60" s="8">
        <v>0</v>
      </c>
      <c r="M60" s="10">
        <f t="shared" si="0"/>
        <v>0</v>
      </c>
      <c r="N60" s="10">
        <f t="shared" si="21"/>
        <v>0</v>
      </c>
      <c r="O60" s="10">
        <f t="shared" si="22"/>
        <v>0</v>
      </c>
      <c r="P60" s="10">
        <f t="shared" si="3"/>
        <v>0</v>
      </c>
      <c r="Q60" s="11">
        <f t="shared" si="23"/>
        <v>0</v>
      </c>
    </row>
    <row r="61" spans="2:17" ht="43.2" x14ac:dyDescent="0.3">
      <c r="B61" s="6">
        <v>41</v>
      </c>
      <c r="C61" s="40" t="s">
        <v>136</v>
      </c>
      <c r="D61" s="7" t="s">
        <v>79</v>
      </c>
      <c r="E61" s="7" t="s">
        <v>75</v>
      </c>
      <c r="F61" s="7" t="s">
        <v>91</v>
      </c>
      <c r="G61" s="7" t="s">
        <v>91</v>
      </c>
      <c r="H61" s="7" t="s">
        <v>91</v>
      </c>
      <c r="I61" s="4" t="s">
        <v>139</v>
      </c>
      <c r="J61" s="5"/>
      <c r="K61" s="32">
        <f>($K$14*$Z$1*1)/1</f>
        <v>1200000</v>
      </c>
      <c r="L61" s="8">
        <v>0</v>
      </c>
      <c r="M61" s="10">
        <f t="shared" si="0"/>
        <v>0</v>
      </c>
      <c r="N61" s="10">
        <f t="shared" si="21"/>
        <v>0</v>
      </c>
      <c r="O61" s="10">
        <f t="shared" si="22"/>
        <v>0</v>
      </c>
      <c r="P61" s="10">
        <f t="shared" si="3"/>
        <v>0</v>
      </c>
      <c r="Q61" s="11">
        <f t="shared" si="23"/>
        <v>0</v>
      </c>
    </row>
    <row r="62" spans="2:17" ht="43.2" x14ac:dyDescent="0.3">
      <c r="B62" s="6">
        <v>42</v>
      </c>
      <c r="C62" s="40" t="s">
        <v>136</v>
      </c>
      <c r="D62" s="7" t="s">
        <v>79</v>
      </c>
      <c r="E62" s="7" t="s">
        <v>83</v>
      </c>
      <c r="F62" s="7" t="s">
        <v>91</v>
      </c>
      <c r="G62" s="7" t="s">
        <v>91</v>
      </c>
      <c r="H62" s="7" t="s">
        <v>91</v>
      </c>
      <c r="I62" s="4" t="s">
        <v>139</v>
      </c>
      <c r="J62" s="5"/>
      <c r="K62" s="32">
        <f>($K$14*$Z$1*1)/1</f>
        <v>1200000</v>
      </c>
      <c r="L62" s="8">
        <v>0</v>
      </c>
      <c r="M62" s="10">
        <f t="shared" si="0"/>
        <v>0</v>
      </c>
      <c r="N62" s="10">
        <f t="shared" si="21"/>
        <v>0</v>
      </c>
      <c r="O62" s="10">
        <f t="shared" si="22"/>
        <v>0</v>
      </c>
      <c r="P62" s="10">
        <f t="shared" si="3"/>
        <v>0</v>
      </c>
      <c r="Q62" s="11">
        <f t="shared" si="23"/>
        <v>0</v>
      </c>
    </row>
    <row r="63" spans="2:17" ht="43.2" x14ac:dyDescent="0.3">
      <c r="B63" s="6">
        <v>43</v>
      </c>
      <c r="C63" s="40" t="s">
        <v>160</v>
      </c>
      <c r="D63" s="7" t="s">
        <v>80</v>
      </c>
      <c r="E63" s="7" t="s">
        <v>75</v>
      </c>
      <c r="F63" s="7" t="s">
        <v>91</v>
      </c>
      <c r="G63" s="7" t="s">
        <v>91</v>
      </c>
      <c r="H63" s="7" t="s">
        <v>91</v>
      </c>
      <c r="I63" s="4" t="s">
        <v>140</v>
      </c>
      <c r="J63" s="5"/>
      <c r="K63" s="32">
        <f>($K$15*$Z$1*5)/5</f>
        <v>240000</v>
      </c>
      <c r="L63" s="8">
        <v>0</v>
      </c>
      <c r="M63" s="10">
        <f t="shared" si="0"/>
        <v>0</v>
      </c>
      <c r="N63" s="10">
        <f t="shared" si="21"/>
        <v>0</v>
      </c>
      <c r="O63" s="10">
        <f t="shared" si="22"/>
        <v>0</v>
      </c>
      <c r="P63" s="10">
        <f t="shared" si="3"/>
        <v>0</v>
      </c>
      <c r="Q63" s="11">
        <f t="shared" si="23"/>
        <v>0</v>
      </c>
    </row>
    <row r="64" spans="2:17" ht="43.2" x14ac:dyDescent="0.3">
      <c r="B64" s="6">
        <v>44</v>
      </c>
      <c r="C64" s="40" t="s">
        <v>158</v>
      </c>
      <c r="D64" s="7" t="s">
        <v>80</v>
      </c>
      <c r="E64" s="7" t="s">
        <v>83</v>
      </c>
      <c r="F64" s="7" t="s">
        <v>91</v>
      </c>
      <c r="G64" s="7" t="s">
        <v>91</v>
      </c>
      <c r="H64" s="7" t="s">
        <v>91</v>
      </c>
      <c r="I64" s="4" t="s">
        <v>140</v>
      </c>
      <c r="J64" s="4"/>
      <c r="K64" s="32">
        <f>($K$15*$Z$1*5)/5</f>
        <v>240000</v>
      </c>
      <c r="L64" s="8">
        <v>0</v>
      </c>
      <c r="M64" s="10">
        <f t="shared" si="0"/>
        <v>0</v>
      </c>
      <c r="N64" s="10">
        <f t="shared" si="21"/>
        <v>0</v>
      </c>
      <c r="O64" s="10">
        <f t="shared" si="22"/>
        <v>0</v>
      </c>
      <c r="P64" s="10">
        <f t="shared" si="3"/>
        <v>0</v>
      </c>
      <c r="Q64" s="11">
        <f t="shared" si="23"/>
        <v>0</v>
      </c>
    </row>
    <row r="65" spans="2:19" ht="8.1" customHeight="1" x14ac:dyDescent="0.3">
      <c r="B65" s="55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7"/>
    </row>
    <row r="66" spans="2:19" ht="31.55" customHeight="1" x14ac:dyDescent="0.3">
      <c r="B66" s="49" t="s">
        <v>137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1"/>
    </row>
    <row r="67" spans="2:19" ht="43.2" x14ac:dyDescent="0.3">
      <c r="B67" s="6">
        <v>45</v>
      </c>
      <c r="C67" s="41" t="s">
        <v>159</v>
      </c>
      <c r="D67" s="7" t="s">
        <v>91</v>
      </c>
      <c r="E67" s="7" t="s">
        <v>91</v>
      </c>
      <c r="F67" s="7" t="s">
        <v>91</v>
      </c>
      <c r="G67" s="7" t="s">
        <v>91</v>
      </c>
      <c r="H67" s="7" t="s">
        <v>91</v>
      </c>
      <c r="I67" s="4" t="s">
        <v>141</v>
      </c>
      <c r="J67" s="4"/>
      <c r="K67" s="32">
        <f>SUM(K15,K14,K11)*$Z$1*30</f>
        <v>144000000</v>
      </c>
      <c r="L67" s="8">
        <v>0</v>
      </c>
      <c r="M67" s="10">
        <f t="shared" si="0"/>
        <v>0</v>
      </c>
      <c r="N67" s="10">
        <f t="shared" si="21"/>
        <v>0</v>
      </c>
      <c r="O67" s="10">
        <f t="shared" si="22"/>
        <v>0</v>
      </c>
      <c r="P67" s="10">
        <f t="shared" si="3"/>
        <v>0</v>
      </c>
      <c r="Q67" s="11">
        <f t="shared" si="23"/>
        <v>0</v>
      </c>
      <c r="S67" s="24"/>
    </row>
    <row r="68" spans="2:19" ht="43.2" x14ac:dyDescent="0.3">
      <c r="B68" s="6">
        <v>46</v>
      </c>
      <c r="C68" s="4" t="s">
        <v>44</v>
      </c>
      <c r="D68" s="7" t="s">
        <v>91</v>
      </c>
      <c r="E68" s="7" t="s">
        <v>91</v>
      </c>
      <c r="F68" s="7" t="s">
        <v>91</v>
      </c>
      <c r="G68" s="7" t="s">
        <v>91</v>
      </c>
      <c r="H68" s="7" t="s">
        <v>91</v>
      </c>
      <c r="I68" s="4" t="s">
        <v>142</v>
      </c>
      <c r="J68" s="4"/>
      <c r="K68" s="32">
        <f>SUM(K11,K14,K15)*$Z$1*20</f>
        <v>96000000</v>
      </c>
      <c r="L68" s="8">
        <v>0</v>
      </c>
      <c r="M68" s="10">
        <f t="shared" si="0"/>
        <v>0</v>
      </c>
      <c r="N68" s="10">
        <f t="shared" si="21"/>
        <v>0</v>
      </c>
      <c r="O68" s="10">
        <f t="shared" si="22"/>
        <v>0</v>
      </c>
      <c r="P68" s="10">
        <f t="shared" si="3"/>
        <v>0</v>
      </c>
      <c r="Q68" s="11">
        <f t="shared" si="23"/>
        <v>0</v>
      </c>
    </row>
    <row r="69" spans="2:19" ht="15" thickBot="1" x14ac:dyDescent="0.35">
      <c r="B69" s="34">
        <v>47</v>
      </c>
      <c r="C69" s="35" t="s">
        <v>56</v>
      </c>
      <c r="D69" s="35" t="s">
        <v>91</v>
      </c>
      <c r="E69" s="35" t="s">
        <v>91</v>
      </c>
      <c r="F69" s="35" t="s">
        <v>91</v>
      </c>
      <c r="G69" s="35" t="s">
        <v>91</v>
      </c>
      <c r="H69" s="35" t="s">
        <v>91</v>
      </c>
      <c r="I69" s="36"/>
      <c r="J69" s="36"/>
      <c r="K69" s="35"/>
      <c r="L69" s="37">
        <v>0</v>
      </c>
      <c r="M69" s="38">
        <f t="shared" si="0"/>
        <v>0</v>
      </c>
      <c r="N69" s="38">
        <f t="shared" si="21"/>
        <v>0</v>
      </c>
      <c r="O69" s="38">
        <f t="shared" si="22"/>
        <v>0</v>
      </c>
      <c r="P69" s="38">
        <f t="shared" si="3"/>
        <v>0</v>
      </c>
      <c r="Q69" s="39">
        <f t="shared" si="23"/>
        <v>0</v>
      </c>
    </row>
    <row r="71" spans="2:19" x14ac:dyDescent="0.3">
      <c r="K71" s="24"/>
    </row>
    <row r="72" spans="2:19" x14ac:dyDescent="0.3">
      <c r="C72" s="13" t="s">
        <v>66</v>
      </c>
    </row>
    <row r="73" spans="2:19" x14ac:dyDescent="0.3">
      <c r="C73" s="13"/>
    </row>
    <row r="74" spans="2:19" x14ac:dyDescent="0.3">
      <c r="C74" s="16" t="s">
        <v>64</v>
      </c>
      <c r="D74" s="15" t="s">
        <v>65</v>
      </c>
    </row>
    <row r="75" spans="2:19" x14ac:dyDescent="0.3">
      <c r="C75" s="14" t="s">
        <v>72</v>
      </c>
      <c r="D75" s="2" t="s">
        <v>58</v>
      </c>
    </row>
    <row r="76" spans="2:19" x14ac:dyDescent="0.3">
      <c r="C76" s="14" t="s">
        <v>67</v>
      </c>
      <c r="D76" s="2" t="s">
        <v>59</v>
      </c>
    </row>
    <row r="77" spans="2:19" x14ac:dyDescent="0.3">
      <c r="C77" s="14" t="s">
        <v>68</v>
      </c>
      <c r="D77" s="2" t="s">
        <v>60</v>
      </c>
    </row>
    <row r="78" spans="2:19" x14ac:dyDescent="0.3">
      <c r="C78" s="14" t="s">
        <v>69</v>
      </c>
      <c r="D78" s="2" t="s">
        <v>61</v>
      </c>
    </row>
    <row r="79" spans="2:19" x14ac:dyDescent="0.3">
      <c r="C79" s="14" t="s">
        <v>70</v>
      </c>
      <c r="D79" s="2" t="s">
        <v>62</v>
      </c>
    </row>
    <row r="80" spans="2:19" x14ac:dyDescent="0.3">
      <c r="C80" s="14" t="s">
        <v>71</v>
      </c>
      <c r="D80" s="2" t="s">
        <v>63</v>
      </c>
    </row>
    <row r="81" spans="4:4" x14ac:dyDescent="0.3">
      <c r="D81" s="2"/>
    </row>
  </sheetData>
  <autoFilter ref="B8:Q69">
    <filterColumn colId="4" showButton="0"/>
    <filterColumn colId="5" showButton="0"/>
  </autoFilter>
  <mergeCells count="21">
    <mergeCell ref="B66:Q66"/>
    <mergeCell ref="B17:Q17"/>
    <mergeCell ref="B53:Q53"/>
    <mergeCell ref="B65:Q65"/>
    <mergeCell ref="B9:Q9"/>
    <mergeCell ref="B10:Q10"/>
    <mergeCell ref="B18:Q18"/>
    <mergeCell ref="B19:Q19"/>
    <mergeCell ref="B54:Q54"/>
    <mergeCell ref="F8:H8"/>
    <mergeCell ref="B1:Q1"/>
    <mergeCell ref="B3:Q3"/>
    <mergeCell ref="D5:Q5"/>
    <mergeCell ref="B5:C5"/>
    <mergeCell ref="B2:Q2"/>
    <mergeCell ref="B4:Q4"/>
    <mergeCell ref="A29:A30"/>
    <mergeCell ref="A32:A33"/>
    <mergeCell ref="A38:A39"/>
    <mergeCell ref="A47:A48"/>
    <mergeCell ref="A23:A24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0A30B4D5BBDD49AA7F965E090EEDCB" ma:contentTypeVersion="0" ma:contentTypeDescription="Utwórz nowy dokument." ma:contentTypeScope="" ma:versionID="26f2b5fb1e92a2583375375efa2a0e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B95DE6-FD67-4D6A-9035-2E3EAED4181E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3DFE2B-ADC0-4289-9EF4-BE5D546F08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B19011-4DDF-44AC-98C1-76A2D084D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Oferty</vt:lpstr>
      <vt:lpstr>Formularz zmieniony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Żółtowski Robert</dc:creator>
  <cp:lastModifiedBy>Hejna Stanisław</cp:lastModifiedBy>
  <cp:lastPrinted>2014-05-19T09:23:00Z</cp:lastPrinted>
  <dcterms:created xsi:type="dcterms:W3CDTF">2006-09-16T00:00:00Z</dcterms:created>
  <dcterms:modified xsi:type="dcterms:W3CDTF">2014-05-19T09:23:06Z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0x010100DC0A30B4D5BBDD49AA7F965E090EEDCB</vt:lpwstr>
  </property>
</Properties>
</file>